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jesiEdos Financieros 1Er Trimestre\"/>
    </mc:Choice>
  </mc:AlternateContent>
  <xr:revisionPtr revIDLastSave="0" documentId="13_ncr:1_{AFCE78BD-E636-40AE-A814-C38BB0A1FF4A}" xr6:coauthVersionLast="47" xr6:coauthVersionMax="47" xr10:uidLastSave="{00000000-0000-0000-0000-000000000000}"/>
  <bookViews>
    <workbookView xWindow="3696" yWindow="3336" windowWidth="17280" windowHeight="9024" tabRatio="863" firstSheet="5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D116" i="59" l="1"/>
  <c r="D115" i="59"/>
  <c r="D114" i="59"/>
  <c r="D112" i="59"/>
  <c r="D111" i="59"/>
  <c r="D110" i="59"/>
  <c r="D109" i="59"/>
  <c r="D108" i="59"/>
  <c r="D107" i="59"/>
  <c r="D106" i="59"/>
  <c r="D105" i="59"/>
  <c r="D104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39" i="59" l="1"/>
  <c r="C127" i="59"/>
  <c r="C120" i="59"/>
  <c r="G113" i="59"/>
  <c r="F113" i="59"/>
  <c r="E113" i="59"/>
  <c r="D113" i="59"/>
  <c r="C113" i="59"/>
  <c r="G103" i="59"/>
  <c r="F103" i="59"/>
  <c r="E103" i="59"/>
  <c r="D103" i="59"/>
  <c r="C103" i="59"/>
  <c r="C96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<sst xmlns="http://schemas.openxmlformats.org/spreadsheetml/2006/main" count="925" uniqueCount="658">
  <si>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</si>
  <si>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</si>
  <si>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</si>
  <si>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</si>
  <si>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</si>
  <si>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</si>
  <si>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</si>
  <si>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</si>
  <si>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</si>
  <si>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</si>
  <si>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</si>
  <si>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</si>
  <si>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</si>
  <si>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</si>
  <si>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</si>
  <si>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</si>
  <si>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</si>
  <si>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</si>
  <si>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</si>
  <si>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</si>
  <si>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</si>
  <si>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</si>
  <si>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</si>
  <si>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</si>
  <si>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</si>
  <si>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</si>
  <si>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</si>
  <si>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</si>
  <si>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</si>
  <si>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</si>
  <si>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</si>
  <si>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</si>
  <si>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</si>
  <si>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</si>
  <si>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</si>
  <si>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</si>
  <si>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</si>
  <si>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</si>
  <si>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</si>
  <si>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</si>
  <si>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</si>
  <si>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</si>
  <si>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</si>
  <si>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</si>
  <si>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</si>
  <si>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</si>
  <si>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</si>
  <si>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</si>
  <si>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</si>
  <si>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</si>
  <si>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</si>
  <si>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</si>
  <si>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</si>
  <si>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</si>
  <si>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</si>
  <si>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</si>
  <si>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</si>
  <si>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</si>
  <si>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</si>
  <si>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</si>
  <si>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</si>
  <si>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</si>
  <si>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</si>
  <si>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</si>
  <si>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</si>
  <si>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</si>
  <si>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</si>
  <si>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</si>
  <si>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</si>
  <si>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</si>
  <si>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</si>
  <si>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</si>
  <si>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</si>
  <si>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</si>
  <si>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</si>
  <si>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</si>
  <si>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</si>
  <si>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</si>
  <si>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</si>
  <si>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</si>
  <si>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</si>
  <si>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</si>
  <si>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</si>
  <si>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</si>
  <si>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</si>
  <si>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</si>
  <si>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</si>
  <si>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</si>
  <si>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</si>
  <si>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</si>
  <si>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</si>
  <si>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</si>
  <si>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</si>
  <si>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</si>
  <si>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</si>
  <si>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</si>
  <si>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</si>
  <si>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</si>
  <si>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</si>
  <si>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</si>
  <si>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</si>
  <si>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</si>
  <si>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</si>
  <si>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</si>
  <si>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</si>
  <si>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</si>
  <si>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</si>
  <si>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</si>
  <si>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</si>
  <si>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</si>
  <si>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</si>
  <si>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</si>
  <si>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</si>
  <si>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</si>
  <si>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</si>
  <si>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</si>
  <si>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</si>
  <si>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</si>
  <si>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</si>
  <si>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</si>
  <si>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</si>
  <si>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</si>
  <si>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</si>
  <si>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</si>
  <si>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</si>
  <si>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</si>
  <si>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</si>
  <si>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</si>
  <si>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</si>
  <si>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</si>
  <si>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</si>
  <si>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</si>
  <si>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</si>
  <si>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</si>
  <si>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</si>
  <si>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</si>
  <si>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</si>
  <si>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</si>
  <si>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</si>
  <si>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</si>
  <si>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</si>
  <si>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</si>
  <si>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</si>
  <si>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</si>
  <si>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</si>
  <si>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</si>
  <si>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</si>
  <si>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</si>
  <si>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</si>
  <si>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</si>
  <si>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</si>
  <si>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</si>
  <si>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</si>
  <si>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</si>
  <si>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</si>
  <si>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</si>
  <si>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</si>
  <si>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</si>
  <si>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</si>
  <si>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</si>
  <si>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</si>
  <si>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</si>
  <si>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</si>
  <si>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</si>
  <si>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</si>
  <si>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</si>
  <si>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</si>
  <si>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</si>
  <si>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</si>
  <si>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</si>
  <si>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</si>
  <si>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</si>
  <si>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</si>
  <si>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</si>
  <si>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</si>
  <si>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</si>
  <si>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</si>
  <si>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</si>
  <si>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</si>
  <si>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</si>
  <si>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</si>
  <si>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</si>
  <si>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</si>
  <si>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</si>
  <si>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</si>
  <si>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</si>
  <si>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</si>
  <si>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</si>
  <si>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</si>
  <si>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</si>
  <si>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</si>
  <si>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</si>
  <si>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</si>
  <si>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</si>
  <si>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</si>
  <si>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</si>
  <si>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</si>
  <si>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</si>
  <si>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</si>
  <si>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</si>
  <si>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</si>
  <si>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</si>
  <si>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</si>
  <si>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</si>
  <si>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</si>
  <si>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</si>
  <si>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</si>
  <si>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</si>
  <si>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</si>
  <si>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</si>
  <si>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</si>
  <si>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</si>
  <si>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</si>
  <si>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</si>
  <si>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</si>
  <si>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</si>
  <si>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</si>
  <si>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</si>
  <si>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</si>
  <si>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</si>
  <si>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</si>
  <si>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</si>
  <si>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</si>
  <si>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</si>
  <si>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</si>
  <si>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</si>
  <si>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</si>
  <si>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</si>
  <si>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</si>
  <si>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</si>
  <si>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</si>
  <si>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</si>
  <si>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</si>
  <si>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</si>
  <si>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</si>
  <si>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</si>
  <si>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</si>
  <si>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</si>
  <si>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</si>
  <si>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</si>
  <si>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</si>
  <si>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</si>
  <si>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</si>
  <si>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</si>
  <si>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</si>
  <si>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</si>
  <si>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</si>
  <si>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</si>
  <si>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</si>
  <si>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</si>
  <si>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</si>
  <si>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</si>
  <si>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</si>
  <si>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</si>
  <si>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</si>
  <si>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</si>
  <si>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</si>
  <si>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</si>
  <si>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</si>
  <si>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</si>
  <si>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</si>
  <si>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</si>
  <si>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</si>
  <si>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</si>
  <si>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</si>
  <si>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</si>
  <si>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</si>
  <si>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</si>
  <si>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</si>
  <si>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</si>
  <si>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</si>
  <si>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</si>
  <si>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</si>
  <si>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</si>
  <si>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</si>
  <si>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</si>
  <si>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</si>
  <si>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</si>
  <si>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</si>
  <si>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</si>
  <si>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</si>
  <si>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</si>
  <si>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</si>
  <si>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</si>
  <si>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</si>
  <si>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</si>
  <si>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</si>
  <si>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</si>
  <si>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</si>
  <si>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</si>
  <si>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</si>
  <si>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</si>
  <si>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</si>
  <si>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</si>
  <si>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</si>
  <si>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</si>
  <si>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</si>
  <si>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</si>
  <si>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</si>
  <si>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</si>
  <si>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</si>
  <si>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</si>
  <si>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</si>
  <si>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</si>
  <si>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</si>
  <si>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</si>
  <si>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</si>
  <si>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</si>
  <si>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</si>
  <si>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</si>
  <si>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</si>
  <si>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</si>
  <si>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</si>
  <si>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</si>
  <si>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</si>
  <si>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</si>
  <si>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</si>
  <si>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</si>
  <si>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</si>
  <si>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</si>
  <si>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</si>
  <si>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</si>
  <si>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</si>
  <si>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</si>
  <si>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</si>
  <si>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</si>
  <si>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</si>
  <si>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</si>
  <si>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</si>
  <si>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</si>
  <si>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</si>
  <si>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</si>
  <si>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</si>
  <si>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</si>
  <si>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</si>
  <si>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</si>
  <si>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</si>
  <si>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</si>
  <si>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</si>
  <si>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</si>
  <si>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</si>
  <si>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</si>
  <si>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</si>
  <si>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</si>
  <si>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</si>
  <si>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</si>
  <si>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</si>
  <si>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</si>
  <si>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</si>
  <si>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</si>
  <si>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</si>
  <si>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</si>
  <si>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</si>
  <si>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</si>
  <si>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</si>
  <si>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</si>
  <si>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</si>
  <si>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</si>
  <si>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</si>
  <si>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</si>
  <si>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</si>
  <si>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</si>
  <si>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</si>
  <si>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</si>
  <si>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</si>
  <si>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</si>
  <si>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</si>
  <si>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</si>
  <si>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</si>
  <si>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</si>
  <si>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</si>
  <si>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</si>
  <si>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</si>
  <si>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</si>
  <si>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</si>
  <si>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</si>
  <si>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</si>
  <si>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</si>
  <si>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</si>
  <si>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</si>
  <si>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</si>
  <si>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</si>
  <si>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</si>
  <si>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</si>
  <si>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</si>
  <si>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</si>
  <si>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</si>
  <si>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</si>
  <si>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</si>
  <si>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</si>
  <si>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</si>
  <si>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</si>
  <si>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</si>
  <si>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</si>
  <si>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</si>
  <si>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</si>
  <si>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</si>
  <si>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</si>
  <si>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</si>
  <si>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</si>
  <si>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</si>
  <si>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</si>
  <si>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</si>
  <si>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</si>
  <si>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</si>
  <si>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</si>
  <si>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</si>
  <si>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</si>
  <si>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</si>
  <si>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</si>
  <si>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</si>
  <si>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</si>
  <si>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</si>
  <si>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</si>
  <si>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</si>
  <si>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</si>
  <si>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</si>
  <si>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</si>
  <si>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</si>
  <si>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</si>
  <si>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</si>
  <si>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</si>
  <si>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</si>
  <si>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</si>
  <si>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</si>
  <si>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</si>
  <si>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</si>
  <si>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</si>
  <si>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</si>
  <si>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</si>
  <si>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</si>
  <si>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</si>
  <si>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</si>
  <si>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</si>
  <si>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</si>
  <si>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</si>
  <si>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</si>
  <si>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</si>
  <si>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</si>
  <si>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</si>
  <si>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</si>
  <si>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</si>
  <si>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</si>
  <si>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</si>
  <si>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</si>
  <si>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</si>
  <si>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</si>
  <si>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</si>
  <si>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</si>
  <si>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</si>
  <si>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</si>
  <si>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</si>
  <si>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</si>
  <si>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</si>
  <si>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</si>
  <si>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</si>
  <si>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</si>
  <si>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</si>
  <si>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</si>
  <si>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</si>
  <si>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</si>
  <si>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</si>
  <si>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</si>
  <si>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</si>
  <si>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</si>
  <si>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</si>
  <si>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</si>
  <si>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</si>
  <si>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</si>
  <si>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</si>
  <si>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</si>
  <si>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</si>
  <si>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</si>
  <si>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</si>
  <si>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</si>
  <si>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</si>
  <si>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</si>
  <si>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</si>
  <si>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</si>
  <si>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</si>
  <si>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</si>
  <si>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</si>
  <si>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</si>
  <si>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</si>
  <si>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</si>
  <si>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</si>
  <si>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</si>
  <si>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</si>
  <si>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</si>
  <si>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</si>
  <si>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</si>
  <si>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</si>
  <si>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</si>
  <si>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</si>
  <si>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</si>
  <si>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</si>
  <si>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</si>
  <si>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</si>
  <si>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</si>
  <si>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</si>
  <si>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</si>
  <si>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</si>
  <si>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</si>
  <si>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</si>
  <si>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</si>
  <si>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</si>
  <si>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</si>
  <si>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</si>
  <si>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</si>
  <si>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</si>
  <si>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</si>
  <si>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</si>
  <si>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</si>
  <si>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</si>
  <si>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</si>
  <si>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</si>
  <si>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</si>
  <si>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</si>
  <si>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</si>
  <si>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</si>
  <si>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</si>
  <si>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</si>
  <si>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</si>
  <si>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</si>
  <si>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</si>
  <si>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</si>
  <si>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</si>
  <si>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</si>
  <si>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</si>
  <si>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</si>
  <si>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</si>
  <si>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</si>
  <si>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</si>
  <si>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</si>
  <si>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</si>
  <si>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</si>
  <si>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</si>
  <si>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</si>
  <si>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</si>
  <si>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</si>
  <si>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</si>
  <si>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</si>
  <si>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</si>
  <si>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</si>
  <si>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</si>
  <si>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</si>
  <si>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</si>
  <si>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</si>
  <si>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</si>
  <si>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</si>
  <si>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</si>
  <si>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</si>
  <si>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</si>
  <si>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</si>
  <si>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</si>
  <si>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</si>
  <si>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</si>
  <si>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</si>
  <si>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</si>
  <si>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</si>
  <si>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</si>
  <si>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</si>
  <si>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</si>
  <si>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</si>
  <si>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</si>
  <si>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</si>
  <si>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</si>
  <si>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</si>
  <si>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</si>
  <si>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</si>
  <si>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</si>
  <si>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</si>
  <si>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</si>
  <si>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</si>
  <si>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</si>
  <si>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BIENES DISPONIBLES PARA SU TRANSFORMACIÓN ESTIMACIONES Y DETERIOROS (INVENTARIOS)</t>
  </si>
  <si>
    <t>ALMACENES</t>
  </si>
  <si>
    <t>OTROS ACTIVOS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</si>
  <si>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</si>
  <si>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</si>
  <si>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</si>
  <si>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</si>
  <si>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</si>
  <si>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</si>
  <si>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</si>
  <si>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</si>
  <si>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</si>
  <si>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</si>
  <si>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</si>
  <si>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</si>
  <si>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</si>
  <si>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</si>
  <si>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</si>
  <si>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</si>
  <si>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</si>
  <si>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</si>
  <si>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</si>
  <si>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</si>
  <si>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</si>
  <si>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</si>
  <si>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</si>
  <si>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</si>
  <si>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</si>
  <si>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</si>
  <si>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</si>
  <si>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</si>
  <si>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</si>
  <si>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</si>
  <si>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</si>
  <si>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</si>
  <si>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</si>
  <si>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</si>
  <si>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</si>
  <si>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</si>
  <si>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</si>
  <si>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</si>
  <si>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</si>
  <si>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</si>
  <si>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</si>
  <si>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</si>
  <si>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</si>
  <si>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</si>
  <si>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</si>
  <si>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</si>
  <si>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</si>
  <si>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</si>
  <si>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</si>
  <si>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</si>
  <si>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</si>
  <si>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</si>
  <si>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</si>
  <si>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</si>
  <si>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</si>
  <si>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</si>
  <si>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</si>
  <si>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</si>
  <si>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</si>
  <si>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</si>
  <si>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</si>
  <si>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</si>
  <si>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</si>
  <si>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</si>
  <si>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</si>
  <si>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</si>
  <si>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</si>
  <si>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</si>
  <si>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</si>
  <si>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</si>
  <si>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</si>
  <si>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</si>
  <si>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</si>
  <si>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</si>
  <si>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</si>
  <si>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Salamanca, Guanajuato.</t>
  </si>
  <si>
    <t>Correspondiente del 1 de Enero 31 de Marzo de 2023</t>
  </si>
  <si>
    <t>3.6</t>
  </si>
  <si>
    <t>3.7</t>
  </si>
  <si>
    <t>Demandas Judiciales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</si>
</sst>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4" fontId="12" fillId="8" borderId="1" xfId="13" applyNumberFormat="1" applyFont="1" applyFill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indent="1"/>
    </xf>
    <xf numFmtId="0" fontId="16" fillId="0" borderId="0" xfId="12" applyFont="1" applyAlignment="1">
      <alignment horizontal="center" vertical="top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44</xdr:row>
      <xdr:rowOff>114300</xdr:rowOff>
    </xdr:from>
    <xdr:to>
      <xdr:col>1</xdr:col>
      <xdr:colOff>4591051</xdr:colOff>
      <xdr:row>48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61926" y="6838950"/>
          <a:ext cx="54102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7189</xdr:colOff>
      <xdr:row>148</xdr:row>
      <xdr:rowOff>71886</xdr:rowOff>
    </xdr:from>
    <xdr:to>
      <xdr:col>2</xdr:col>
      <xdr:colOff>977661</xdr:colOff>
      <xdr:row>152</xdr:row>
      <xdr:rowOff>90936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690114" y="20451792"/>
          <a:ext cx="5398698" cy="536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</xdr:colOff>
      <xdr:row>222</xdr:row>
      <xdr:rowOff>22860</xdr:rowOff>
    </xdr:from>
    <xdr:to>
      <xdr:col>2</xdr:col>
      <xdr:colOff>228600</xdr:colOff>
      <xdr:row>226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899160" y="30655260"/>
          <a:ext cx="570738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4</xdr:col>
      <xdr:colOff>15240</xdr:colOff>
      <xdr:row>36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685800" y="4335780"/>
          <a:ext cx="602742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1203960</xdr:colOff>
      <xdr:row>29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28600" y="3505200"/>
          <a:ext cx="553212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2</xdr:col>
      <xdr:colOff>1188720</xdr:colOff>
      <xdr:row>48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51460" y="5890260"/>
          <a:ext cx="54483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320040</xdr:colOff>
      <xdr:row>52</xdr:row>
      <xdr:rowOff>30480</xdr:rowOff>
    </xdr:from>
    <xdr:to>
      <xdr:col>4</xdr:col>
      <xdr:colOff>274320</xdr:colOff>
      <xdr:row>57</xdr:row>
      <xdr:rowOff>49530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005840" y="7086600"/>
          <a:ext cx="747522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3"/>
  <sheetViews>
    <sheetView zoomScaleNormal="100" zoomScaleSheetLayoutView="100" workbookViewId="0">
      <pane ySplit="5" topLeftCell="A9" activePane="bottomLeft" state="frozen"/>
      <selection activeCell="A14" sqref="A14:B14"/>
      <selection pane="bottomLeft" activeCell="B38" sqref="B38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52" t="s">
        <v>653</v>
      </c>
      <c r="B1" s="152"/>
      <c r="C1" s="17"/>
      <c r="D1" s="14" t="s">
        <v>593</v>
      </c>
      <c r="E1" s="15">
        <v>2023</v>
      </c>
    </row>
    <row r="2" spans="1:5" ht="18.899999999999999" customHeight="1" x14ac:dyDescent="0.2">
      <c r="A2" s="153" t="s">
        <v>592</v>
      </c>
      <c r="B2" s="153"/>
      <c r="C2" s="36"/>
      <c r="D2" s="14" t="s">
        <v>594</v>
      </c>
      <c r="E2" s="17" t="s">
        <v>599</v>
      </c>
    </row>
    <row r="3" spans="1:5" ht="18.899999999999999" customHeight="1" x14ac:dyDescent="0.2">
      <c r="A3" s="152" t="s">
        <v>654</v>
      </c>
      <c r="B3" s="152"/>
      <c r="C3" s="17"/>
      <c r="D3" s="14" t="s">
        <v>595</v>
      </c>
      <c r="E3" s="15">
        <v>1</v>
      </c>
    </row>
    <row r="4" spans="1:5" ht="18.899999999999999" customHeight="1" x14ac:dyDescent="0.2">
      <c r="A4" s="152" t="s">
        <v>614</v>
      </c>
      <c r="B4" s="152"/>
      <c r="C4" s="152"/>
      <c r="D4" s="152"/>
      <c r="E4" s="152"/>
    </row>
    <row r="5" spans="1:5" ht="15" customHeight="1" x14ac:dyDescent="0.2">
      <c r="A5" s="125" t="s">
        <v>41</v>
      </c>
      <c r="B5" s="124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130</v>
      </c>
      <c r="B13" s="44" t="s">
        <v>575</v>
      </c>
    </row>
    <row r="14" spans="1:5" x14ac:dyDescent="0.2">
      <c r="A14" s="43" t="s">
        <v>7</v>
      </c>
      <c r="B14" s="44" t="s">
        <v>576</v>
      </c>
    </row>
    <row r="15" spans="1:5" x14ac:dyDescent="0.2">
      <c r="A15" s="43" t="s">
        <v>8</v>
      </c>
      <c r="B15" s="44" t="s">
        <v>129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577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182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7" t="s">
        <v>566</v>
      </c>
      <c r="B24" s="88" t="s">
        <v>303</v>
      </c>
    </row>
    <row r="25" spans="1:2" x14ac:dyDescent="0.2">
      <c r="A25" s="87" t="s">
        <v>567</v>
      </c>
      <c r="B25" s="88" t="s">
        <v>568</v>
      </c>
    </row>
    <row r="26" spans="1:2" x14ac:dyDescent="0.2">
      <c r="A26" s="87" t="s">
        <v>569</v>
      </c>
      <c r="B26" s="88" t="s">
        <v>340</v>
      </c>
    </row>
    <row r="27" spans="1:2" x14ac:dyDescent="0.2">
      <c r="A27" s="87" t="s">
        <v>570</v>
      </c>
      <c r="B27" s="88" t="s">
        <v>357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615</v>
      </c>
    </row>
    <row r="41" spans="1:2" ht="10.8" thickBot="1" x14ac:dyDescent="0.25">
      <c r="A41" s="11"/>
      <c r="B41" s="12"/>
    </row>
    <row r="43" spans="1:2" x14ac:dyDescent="0.2">
      <c r="A43" s="4" t="s">
        <v>616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B13" sqref="B13"/>
    </sheetView>
  </sheetViews>
  <sheetFormatPr baseColWidth="10" defaultColWidth="11.44140625" defaultRowHeight="10.199999999999999" x14ac:dyDescent="0.2"/>
  <cols>
    <col min="1" max="1" width="3.33203125" style="38" customWidth="1"/>
    <col min="2" max="2" width="63.109375" style="38" customWidth="1"/>
    <col min="3" max="3" width="17.6640625" style="38" customWidth="1"/>
    <col min="4" max="16384" width="11.44140625" style="38"/>
  </cols>
  <sheetData>
    <row r="1" spans="1:3" s="37" customFormat="1" ht="18" customHeight="1" x14ac:dyDescent="0.3">
      <c r="A1" s="157" t="s">
        <v>653</v>
      </c>
      <c r="B1" s="158"/>
      <c r="C1" s="159"/>
    </row>
    <row r="2" spans="1:3" s="37" customFormat="1" ht="18" customHeight="1" x14ac:dyDescent="0.3">
      <c r="A2" s="160" t="s">
        <v>604</v>
      </c>
      <c r="B2" s="161"/>
      <c r="C2" s="162"/>
    </row>
    <row r="3" spans="1:3" s="37" customFormat="1" ht="18" customHeight="1" x14ac:dyDescent="0.3">
      <c r="A3" s="160" t="s">
        <v>654</v>
      </c>
      <c r="B3" s="161"/>
      <c r="C3" s="162"/>
    </row>
    <row r="4" spans="1:3" s="39" customFormat="1" ht="18" customHeight="1" x14ac:dyDescent="0.2">
      <c r="A4" s="163" t="s">
        <v>605</v>
      </c>
      <c r="B4" s="164"/>
      <c r="C4" s="165"/>
    </row>
    <row r="5" spans="1:3" x14ac:dyDescent="0.2">
      <c r="A5" s="54" t="s">
        <v>520</v>
      </c>
      <c r="B5" s="54"/>
      <c r="C5" s="148">
        <v>270234023.5</v>
      </c>
    </row>
    <row r="6" spans="1:3" x14ac:dyDescent="0.2">
      <c r="A6" s="55"/>
      <c r="B6" s="56"/>
      <c r="C6" s="73"/>
    </row>
    <row r="7" spans="1:3" x14ac:dyDescent="0.2">
      <c r="A7" s="63" t="s">
        <v>521</v>
      </c>
      <c r="B7" s="63"/>
      <c r="C7" s="144">
        <f>SUM(C8:C13)</f>
        <v>0</v>
      </c>
    </row>
    <row r="8" spans="1:3" x14ac:dyDescent="0.2">
      <c r="A8" s="70" t="s">
        <v>522</v>
      </c>
      <c r="B8" s="69" t="s">
        <v>341</v>
      </c>
      <c r="C8" s="149">
        <v>0</v>
      </c>
    </row>
    <row r="9" spans="1:3" x14ac:dyDescent="0.2">
      <c r="A9" s="57" t="s">
        <v>523</v>
      </c>
      <c r="B9" s="58" t="s">
        <v>532</v>
      </c>
      <c r="C9" s="149">
        <v>0</v>
      </c>
    </row>
    <row r="10" spans="1:3" x14ac:dyDescent="0.2">
      <c r="A10" s="57" t="s">
        <v>524</v>
      </c>
      <c r="B10" s="58" t="s">
        <v>349</v>
      </c>
      <c r="C10" s="149">
        <v>0</v>
      </c>
    </row>
    <row r="11" spans="1:3" x14ac:dyDescent="0.2">
      <c r="A11" s="57" t="s">
        <v>525</v>
      </c>
      <c r="B11" s="58" t="s">
        <v>350</v>
      </c>
      <c r="C11" s="149">
        <v>0</v>
      </c>
    </row>
    <row r="12" spans="1:3" x14ac:dyDescent="0.2">
      <c r="A12" s="57" t="s">
        <v>526</v>
      </c>
      <c r="B12" s="58" t="s">
        <v>351</v>
      </c>
      <c r="C12" s="149">
        <v>0</v>
      </c>
    </row>
    <row r="13" spans="1:3" x14ac:dyDescent="0.2">
      <c r="A13" s="59" t="s">
        <v>527</v>
      </c>
      <c r="B13" s="60" t="s">
        <v>528</v>
      </c>
      <c r="C13" s="149">
        <v>0</v>
      </c>
    </row>
    <row r="14" spans="1:3" x14ac:dyDescent="0.2">
      <c r="A14" s="55"/>
      <c r="B14" s="61"/>
      <c r="C14" s="62"/>
    </row>
    <row r="15" spans="1:3" x14ac:dyDescent="0.2">
      <c r="A15" s="63" t="s">
        <v>82</v>
      </c>
      <c r="B15" s="56"/>
      <c r="C15" s="144">
        <f>SUM(C16:C18)</f>
        <v>0</v>
      </c>
    </row>
    <row r="16" spans="1:3" x14ac:dyDescent="0.2">
      <c r="A16" s="64">
        <v>3.1</v>
      </c>
      <c r="B16" s="58" t="s">
        <v>531</v>
      </c>
      <c r="C16" s="149">
        <v>0</v>
      </c>
    </row>
    <row r="17" spans="1:3" x14ac:dyDescent="0.2">
      <c r="A17" s="65">
        <v>3.2</v>
      </c>
      <c r="B17" s="58" t="s">
        <v>529</v>
      </c>
      <c r="C17" s="149">
        <v>0</v>
      </c>
    </row>
    <row r="18" spans="1:3" x14ac:dyDescent="0.2">
      <c r="A18" s="65">
        <v>3.3</v>
      </c>
      <c r="B18" s="60" t="s">
        <v>530</v>
      </c>
      <c r="C18" s="150">
        <v>0</v>
      </c>
    </row>
    <row r="19" spans="1:3" x14ac:dyDescent="0.2">
      <c r="A19" s="55"/>
      <c r="B19" s="66"/>
      <c r="C19" s="67"/>
    </row>
    <row r="20" spans="1:3" x14ac:dyDescent="0.2">
      <c r="A20" s="68" t="s">
        <v>651</v>
      </c>
      <c r="B20" s="68"/>
      <c r="C20" s="148">
        <f>C5+C7-C15</f>
        <v>270234023.5</v>
      </c>
    </row>
    <row r="22" spans="1:3" x14ac:dyDescent="0.2">
      <c r="B22" s="38" t="s">
        <v>616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B31" sqref="B31"/>
    </sheetView>
  </sheetViews>
  <sheetFormatPr baseColWidth="10" defaultColWidth="11.44140625" defaultRowHeight="10.199999999999999" x14ac:dyDescent="0.2"/>
  <cols>
    <col min="1" max="1" width="3.6640625" style="38" customWidth="1"/>
    <col min="2" max="2" width="62.109375" style="38" customWidth="1"/>
    <col min="3" max="3" width="17.6640625" style="38" customWidth="1"/>
    <col min="4" max="16384" width="11.44140625" style="38"/>
  </cols>
  <sheetData>
    <row r="1" spans="1:3" s="40" customFormat="1" ht="18.899999999999999" customHeight="1" x14ac:dyDescent="0.3">
      <c r="A1" s="166" t="s">
        <v>653</v>
      </c>
      <c r="B1" s="167"/>
      <c r="C1" s="168"/>
    </row>
    <row r="2" spans="1:3" s="40" customFormat="1" ht="18.899999999999999" customHeight="1" x14ac:dyDescent="0.3">
      <c r="A2" s="169" t="s">
        <v>606</v>
      </c>
      <c r="B2" s="170"/>
      <c r="C2" s="171"/>
    </row>
    <row r="3" spans="1:3" s="40" customFormat="1" ht="18.899999999999999" customHeight="1" x14ac:dyDescent="0.3">
      <c r="A3" s="169" t="s">
        <v>654</v>
      </c>
      <c r="B3" s="170"/>
      <c r="C3" s="171"/>
    </row>
    <row r="4" spans="1:3" x14ac:dyDescent="0.2">
      <c r="A4" s="163" t="s">
        <v>605</v>
      </c>
      <c r="B4" s="164"/>
      <c r="C4" s="165"/>
    </row>
    <row r="5" spans="1:3" x14ac:dyDescent="0.2">
      <c r="A5" s="78" t="s">
        <v>533</v>
      </c>
      <c r="B5" s="54"/>
      <c r="C5" s="143">
        <v>221852335.53</v>
      </c>
    </row>
    <row r="6" spans="1:3" x14ac:dyDescent="0.2">
      <c r="A6" s="72"/>
      <c r="B6" s="56"/>
      <c r="C6" s="73"/>
    </row>
    <row r="7" spans="1:3" x14ac:dyDescent="0.2">
      <c r="A7" s="63" t="s">
        <v>534</v>
      </c>
      <c r="B7" s="74"/>
      <c r="C7" s="144">
        <f>SUM(C8:C28)</f>
        <v>89007466.949999988</v>
      </c>
    </row>
    <row r="8" spans="1:3" x14ac:dyDescent="0.2">
      <c r="A8" s="120">
        <v>2.1</v>
      </c>
      <c r="B8" s="79" t="s">
        <v>369</v>
      </c>
      <c r="C8" s="145">
        <v>0</v>
      </c>
    </row>
    <row r="9" spans="1:3" x14ac:dyDescent="0.2">
      <c r="A9" s="120">
        <v>2.2000000000000002</v>
      </c>
      <c r="B9" s="79" t="s">
        <v>366</v>
      </c>
      <c r="C9" s="145">
        <v>0</v>
      </c>
    </row>
    <row r="10" spans="1:3" x14ac:dyDescent="0.2">
      <c r="A10" s="84">
        <v>2.2999999999999998</v>
      </c>
      <c r="B10" s="71" t="s">
        <v>236</v>
      </c>
      <c r="C10" s="145">
        <v>0</v>
      </c>
    </row>
    <row r="11" spans="1:3" x14ac:dyDescent="0.2">
      <c r="A11" s="84">
        <v>2.4</v>
      </c>
      <c r="B11" s="71" t="s">
        <v>237</v>
      </c>
      <c r="C11" s="145">
        <v>0</v>
      </c>
    </row>
    <row r="12" spans="1:3" x14ac:dyDescent="0.2">
      <c r="A12" s="84">
        <v>2.5</v>
      </c>
      <c r="B12" s="71" t="s">
        <v>238</v>
      </c>
      <c r="C12" s="145">
        <v>0</v>
      </c>
    </row>
    <row r="13" spans="1:3" x14ac:dyDescent="0.2">
      <c r="A13" s="84">
        <v>2.6</v>
      </c>
      <c r="B13" s="71" t="s">
        <v>239</v>
      </c>
      <c r="C13" s="145">
        <v>0</v>
      </c>
    </row>
    <row r="14" spans="1:3" x14ac:dyDescent="0.2">
      <c r="A14" s="84">
        <v>2.7</v>
      </c>
      <c r="B14" s="71" t="s">
        <v>240</v>
      </c>
      <c r="C14" s="145">
        <v>0</v>
      </c>
    </row>
    <row r="15" spans="1:3" x14ac:dyDescent="0.2">
      <c r="A15" s="84">
        <v>2.8</v>
      </c>
      <c r="B15" s="71" t="s">
        <v>241</v>
      </c>
      <c r="C15" s="145">
        <v>0</v>
      </c>
    </row>
    <row r="16" spans="1:3" x14ac:dyDescent="0.2">
      <c r="A16" s="84">
        <v>2.9</v>
      </c>
      <c r="B16" s="71" t="s">
        <v>243</v>
      </c>
      <c r="C16" s="145">
        <v>0</v>
      </c>
    </row>
    <row r="17" spans="1:3" x14ac:dyDescent="0.2">
      <c r="A17" s="84" t="s">
        <v>535</v>
      </c>
      <c r="B17" s="71" t="s">
        <v>536</v>
      </c>
      <c r="C17" s="145">
        <v>0</v>
      </c>
    </row>
    <row r="18" spans="1:3" x14ac:dyDescent="0.2">
      <c r="A18" s="84" t="s">
        <v>559</v>
      </c>
      <c r="B18" s="71" t="s">
        <v>245</v>
      </c>
      <c r="C18" s="145">
        <v>0</v>
      </c>
    </row>
    <row r="19" spans="1:3" x14ac:dyDescent="0.2">
      <c r="A19" s="84" t="s">
        <v>560</v>
      </c>
      <c r="B19" s="71" t="s">
        <v>537</v>
      </c>
      <c r="C19" s="145">
        <v>87213457.709999993</v>
      </c>
    </row>
    <row r="20" spans="1:3" x14ac:dyDescent="0.2">
      <c r="A20" s="84" t="s">
        <v>561</v>
      </c>
      <c r="B20" s="71" t="s">
        <v>538</v>
      </c>
      <c r="C20" s="145">
        <v>1794009.24</v>
      </c>
    </row>
    <row r="21" spans="1:3" x14ac:dyDescent="0.2">
      <c r="A21" s="84" t="s">
        <v>562</v>
      </c>
      <c r="B21" s="71" t="s">
        <v>539</v>
      </c>
      <c r="C21" s="145">
        <v>0</v>
      </c>
    </row>
    <row r="22" spans="1:3" x14ac:dyDescent="0.2">
      <c r="A22" s="84" t="s">
        <v>540</v>
      </c>
      <c r="B22" s="71" t="s">
        <v>541</v>
      </c>
      <c r="C22" s="145">
        <v>0</v>
      </c>
    </row>
    <row r="23" spans="1:3" x14ac:dyDescent="0.2">
      <c r="A23" s="84" t="s">
        <v>542</v>
      </c>
      <c r="B23" s="71" t="s">
        <v>543</v>
      </c>
      <c r="C23" s="145">
        <v>0</v>
      </c>
    </row>
    <row r="24" spans="1:3" x14ac:dyDescent="0.2">
      <c r="A24" s="84" t="s">
        <v>544</v>
      </c>
      <c r="B24" s="71" t="s">
        <v>545</v>
      </c>
      <c r="C24" s="145">
        <v>0</v>
      </c>
    </row>
    <row r="25" spans="1:3" x14ac:dyDescent="0.2">
      <c r="A25" s="84" t="s">
        <v>546</v>
      </c>
      <c r="B25" s="71" t="s">
        <v>547</v>
      </c>
      <c r="C25" s="145">
        <v>0</v>
      </c>
    </row>
    <row r="26" spans="1:3" x14ac:dyDescent="0.2">
      <c r="A26" s="84" t="s">
        <v>548</v>
      </c>
      <c r="B26" s="71" t="s">
        <v>549</v>
      </c>
      <c r="C26" s="145">
        <v>0</v>
      </c>
    </row>
    <row r="27" spans="1:3" x14ac:dyDescent="0.2">
      <c r="A27" s="84" t="s">
        <v>550</v>
      </c>
      <c r="B27" s="71" t="s">
        <v>551</v>
      </c>
      <c r="C27" s="145">
        <v>0</v>
      </c>
    </row>
    <row r="28" spans="1:3" x14ac:dyDescent="0.2">
      <c r="A28" s="84" t="s">
        <v>552</v>
      </c>
      <c r="B28" s="79" t="s">
        <v>553</v>
      </c>
      <c r="C28" s="145">
        <v>0</v>
      </c>
    </row>
    <row r="29" spans="1:3" x14ac:dyDescent="0.2">
      <c r="A29" s="85"/>
      <c r="B29" s="80"/>
      <c r="C29" s="81"/>
    </row>
    <row r="30" spans="1:3" x14ac:dyDescent="0.2">
      <c r="A30" s="82" t="s">
        <v>554</v>
      </c>
      <c r="B30" s="83"/>
      <c r="C30" s="146">
        <f>SUM(C31:C35)</f>
        <v>0</v>
      </c>
    </row>
    <row r="31" spans="1:3" x14ac:dyDescent="0.2">
      <c r="A31" s="84" t="s">
        <v>555</v>
      </c>
      <c r="B31" s="71" t="s">
        <v>438</v>
      </c>
      <c r="C31" s="145">
        <v>0</v>
      </c>
    </row>
    <row r="32" spans="1:3" x14ac:dyDescent="0.2">
      <c r="A32" s="84" t="s">
        <v>556</v>
      </c>
      <c r="B32" s="71" t="s">
        <v>80</v>
      </c>
      <c r="C32" s="145">
        <v>0</v>
      </c>
    </row>
    <row r="33" spans="1:3" x14ac:dyDescent="0.2">
      <c r="A33" s="84" t="s">
        <v>557</v>
      </c>
      <c r="B33" s="71" t="s">
        <v>448</v>
      </c>
      <c r="C33" s="145">
        <v>0</v>
      </c>
    </row>
    <row r="34" spans="1:3" x14ac:dyDescent="0.2">
      <c r="A34" s="84" t="s">
        <v>655</v>
      </c>
      <c r="B34" s="71" t="s">
        <v>454</v>
      </c>
      <c r="C34" s="145">
        <v>0</v>
      </c>
    </row>
    <row r="35" spans="1:3" x14ac:dyDescent="0.2">
      <c r="A35" s="84" t="s">
        <v>656</v>
      </c>
      <c r="B35" s="79" t="s">
        <v>558</v>
      </c>
      <c r="C35" s="147">
        <v>0</v>
      </c>
    </row>
    <row r="36" spans="1:3" x14ac:dyDescent="0.2">
      <c r="A36" s="72"/>
      <c r="B36" s="75"/>
      <c r="C36" s="76"/>
    </row>
    <row r="37" spans="1:3" x14ac:dyDescent="0.2">
      <c r="A37" s="77" t="s">
        <v>652</v>
      </c>
      <c r="B37" s="54"/>
      <c r="C37" s="148">
        <f>C5-C7+C30</f>
        <v>132844868.58000001</v>
      </c>
    </row>
    <row r="39" spans="1:3" x14ac:dyDescent="0.2">
      <c r="B39" s="38" t="s">
        <v>616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activeCell="B26" sqref="B26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56" t="s">
        <v>653</v>
      </c>
      <c r="B1" s="172"/>
      <c r="C1" s="172"/>
      <c r="D1" s="172"/>
      <c r="E1" s="172"/>
      <c r="F1" s="172"/>
      <c r="G1" s="27" t="s">
        <v>596</v>
      </c>
      <c r="H1" s="28">
        <v>2023</v>
      </c>
    </row>
    <row r="2" spans="1:10" ht="18.899999999999999" customHeight="1" x14ac:dyDescent="0.2">
      <c r="A2" s="156" t="s">
        <v>607</v>
      </c>
      <c r="B2" s="172"/>
      <c r="C2" s="172"/>
      <c r="D2" s="172"/>
      <c r="E2" s="172"/>
      <c r="F2" s="172"/>
      <c r="G2" s="27" t="s">
        <v>597</v>
      </c>
      <c r="H2" s="28" t="s">
        <v>599</v>
      </c>
    </row>
    <row r="3" spans="1:10" ht="18.899999999999999" customHeight="1" x14ac:dyDescent="0.2">
      <c r="A3" s="173" t="s">
        <v>654</v>
      </c>
      <c r="B3" s="174"/>
      <c r="C3" s="174"/>
      <c r="D3" s="174"/>
      <c r="E3" s="174"/>
      <c r="F3" s="174"/>
      <c r="G3" s="27" t="s">
        <v>598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657</v>
      </c>
      <c r="C27" s="34">
        <v>2849245.68</v>
      </c>
      <c r="D27" s="34">
        <v>0</v>
      </c>
      <c r="E27" s="34">
        <v>0</v>
      </c>
      <c r="F27" s="34">
        <f t="shared" si="0"/>
        <v>2849245.68</v>
      </c>
    </row>
    <row r="28" spans="1:6" x14ac:dyDescent="0.2">
      <c r="A28" s="29">
        <v>7420</v>
      </c>
      <c r="B28" s="29" t="s">
        <v>103</v>
      </c>
      <c r="C28" s="34">
        <v>-2849245.68</v>
      </c>
      <c r="D28" s="34">
        <v>0</v>
      </c>
      <c r="E28" s="34">
        <v>0</v>
      </c>
      <c r="F28" s="34">
        <f t="shared" si="0"/>
        <v>-2849245.68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  <c r="C35" s="42">
        <v>0</v>
      </c>
      <c r="D35" s="42">
        <v>46061835.170000002</v>
      </c>
      <c r="E35" s="42">
        <v>-46061835.170000002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876250277.58000004</v>
      </c>
      <c r="E36" s="34">
        <v>0</v>
      </c>
      <c r="F36" s="34">
        <f t="shared" si="0"/>
        <v>876250277.58000004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161393267.81999999</v>
      </c>
      <c r="E37" s="34">
        <v>-1230827021.6900001</v>
      </c>
      <c r="F37" s="34">
        <f t="shared" si="0"/>
        <v>-1069433753.8700001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463417499.79000002</v>
      </c>
      <c r="E38" s="34">
        <v>0</v>
      </c>
      <c r="F38" s="34">
        <f t="shared" si="0"/>
        <v>463417499.79000002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2004424.85</v>
      </c>
      <c r="E39" s="34">
        <v>-2004424.85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-288482097.12</v>
      </c>
      <c r="E40" s="34">
        <v>18248073.620000001</v>
      </c>
      <c r="F40" s="34">
        <f t="shared" si="0"/>
        <v>-270234023.5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-876250277.58000004</v>
      </c>
      <c r="F41" s="34">
        <f t="shared" si="0"/>
        <v>-876250277.58000004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1330653483.4000001</v>
      </c>
      <c r="E42" s="34">
        <v>-575004912.66999996</v>
      </c>
      <c r="F42" s="34">
        <f t="shared" si="0"/>
        <v>755648570.73000014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-463417499.79000002</v>
      </c>
      <c r="F43" s="34">
        <f t="shared" si="0"/>
        <v>-463417499.79000002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403262524.24000001</v>
      </c>
      <c r="E44" s="34">
        <v>-41095653.130000003</v>
      </c>
      <c r="F44" s="34">
        <f t="shared" si="0"/>
        <v>362166871.11000001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208765728.58000001</v>
      </c>
      <c r="E45" s="34">
        <v>-208765728.58000001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128106321.01000001</v>
      </c>
      <c r="E46" s="34">
        <v>-128106321.01000001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130381856.97</v>
      </c>
      <c r="E47" s="34">
        <v>91470478.560000002</v>
      </c>
      <c r="F47" s="34">
        <f t="shared" si="0"/>
        <v>221852335.53</v>
      </c>
    </row>
    <row r="49" spans="2:2" x14ac:dyDescent="0.2">
      <c r="B49" s="29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7" t="s">
        <v>50</v>
      </c>
      <c r="C1" s="108"/>
      <c r="D1" s="108"/>
      <c r="E1" s="109"/>
    </row>
    <row r="2" spans="1:8" ht="15" customHeight="1" x14ac:dyDescent="0.2">
      <c r="A2" s="2" t="s">
        <v>31</v>
      </c>
    </row>
    <row r="3" spans="1:8" x14ac:dyDescent="0.2">
      <c r="A3" s="1"/>
    </row>
    <row r="4" spans="1:8" s="111" customFormat="1" x14ac:dyDescent="0.2">
      <c r="A4" s="110" t="s">
        <v>33</v>
      </c>
    </row>
    <row r="5" spans="1:8" s="111" customFormat="1" ht="39.9" customHeight="1" x14ac:dyDescent="0.2">
      <c r="A5" s="175" t="s">
        <v>34</v>
      </c>
      <c r="B5" s="175"/>
      <c r="C5" s="175"/>
      <c r="D5" s="175"/>
      <c r="E5" s="175"/>
      <c r="H5" s="112"/>
    </row>
    <row r="6" spans="1:8" s="111" customFormat="1" x14ac:dyDescent="0.2">
      <c r="A6" s="113"/>
      <c r="B6" s="113"/>
      <c r="C6" s="113"/>
      <c r="D6" s="113"/>
      <c r="H6" s="112"/>
    </row>
    <row r="7" spans="1:8" s="111" customFormat="1" ht="13.2" x14ac:dyDescent="0.25">
      <c r="A7" s="112" t="s">
        <v>35</v>
      </c>
      <c r="B7" s="112"/>
      <c r="C7" s="112"/>
      <c r="D7" s="112"/>
    </row>
    <row r="8" spans="1:8" s="111" customFormat="1" x14ac:dyDescent="0.2">
      <c r="A8" s="112"/>
      <c r="B8" s="112"/>
      <c r="C8" s="112"/>
      <c r="D8" s="112"/>
    </row>
    <row r="9" spans="1:8" s="111" customFormat="1" x14ac:dyDescent="0.2">
      <c r="A9" s="42" t="s">
        <v>122</v>
      </c>
      <c r="B9" s="112"/>
      <c r="C9" s="112"/>
      <c r="D9" s="112"/>
    </row>
    <row r="10" spans="1:8" s="111" customFormat="1" ht="26.1" customHeight="1" x14ac:dyDescent="0.2">
      <c r="A10" s="114" t="s">
        <v>583</v>
      </c>
      <c r="B10" s="176" t="s">
        <v>36</v>
      </c>
      <c r="C10" s="176"/>
      <c r="D10" s="176"/>
      <c r="E10" s="176"/>
    </row>
    <row r="11" spans="1:8" s="111" customFormat="1" ht="12.9" customHeight="1" x14ac:dyDescent="0.2">
      <c r="A11" s="115" t="s">
        <v>584</v>
      </c>
      <c r="B11" s="116" t="s">
        <v>37</v>
      </c>
      <c r="C11" s="116"/>
      <c r="D11" s="116"/>
      <c r="E11" s="116"/>
    </row>
    <row r="12" spans="1:8" s="111" customFormat="1" ht="26.1" customHeight="1" x14ac:dyDescent="0.2">
      <c r="A12" s="115" t="s">
        <v>585</v>
      </c>
      <c r="B12" s="176" t="s">
        <v>38</v>
      </c>
      <c r="C12" s="176"/>
      <c r="D12" s="176"/>
      <c r="E12" s="176"/>
    </row>
    <row r="13" spans="1:8" s="111" customFormat="1" ht="26.1" customHeight="1" x14ac:dyDescent="0.2">
      <c r="A13" s="115" t="s">
        <v>586</v>
      </c>
      <c r="B13" s="176" t="s">
        <v>39</v>
      </c>
      <c r="C13" s="176"/>
      <c r="D13" s="176"/>
      <c r="E13" s="176"/>
    </row>
    <row r="14" spans="1:8" s="111" customFormat="1" ht="11.25" customHeight="1" x14ac:dyDescent="0.2">
      <c r="A14" s="117"/>
      <c r="B14" s="118"/>
      <c r="C14" s="118"/>
      <c r="D14" s="118"/>
      <c r="E14" s="118"/>
    </row>
    <row r="15" spans="1:8" s="111" customFormat="1" ht="39" customHeight="1" x14ac:dyDescent="0.2">
      <c r="A15" s="114" t="s">
        <v>587</v>
      </c>
      <c r="B15" s="116" t="s">
        <v>40</v>
      </c>
    </row>
    <row r="16" spans="1:8" s="111" customFormat="1" ht="12.9" customHeight="1" x14ac:dyDescent="0.2">
      <c r="A16" s="115" t="s">
        <v>588</v>
      </c>
    </row>
    <row r="17" spans="1:4" s="111" customFormat="1" ht="12.9" customHeight="1" x14ac:dyDescent="0.2">
      <c r="A17" s="116"/>
    </row>
    <row r="18" spans="1:4" s="111" customFormat="1" ht="12.9" customHeight="1" x14ac:dyDescent="0.2">
      <c r="A18" s="42" t="s">
        <v>95</v>
      </c>
    </row>
    <row r="19" spans="1:4" s="111" customFormat="1" ht="12.9" customHeight="1" x14ac:dyDescent="0.2">
      <c r="A19" s="119" t="s">
        <v>589</v>
      </c>
    </row>
    <row r="20" spans="1:4" s="111" customFormat="1" ht="12.9" customHeight="1" x14ac:dyDescent="0.2">
      <c r="A20" s="119" t="s">
        <v>590</v>
      </c>
    </row>
    <row r="21" spans="1:4" s="111" customFormat="1" x14ac:dyDescent="0.2">
      <c r="A21" s="112"/>
    </row>
    <row r="22" spans="1:4" s="111" customFormat="1" x14ac:dyDescent="0.2">
      <c r="A22" s="112" t="s">
        <v>515</v>
      </c>
      <c r="B22" s="112"/>
      <c r="C22" s="112"/>
      <c r="D22" s="112"/>
    </row>
    <row r="23" spans="1:4" s="111" customFormat="1" x14ac:dyDescent="0.2">
      <c r="A23" s="112" t="s">
        <v>516</v>
      </c>
      <c r="B23" s="112"/>
      <c r="C23" s="112"/>
      <c r="D23" s="112"/>
    </row>
    <row r="24" spans="1:4" s="111" customFormat="1" x14ac:dyDescent="0.2">
      <c r="A24" s="112" t="s">
        <v>517</v>
      </c>
      <c r="B24" s="112"/>
      <c r="C24" s="112"/>
      <c r="D24" s="112"/>
    </row>
    <row r="25" spans="1:4" s="111" customFormat="1" x14ac:dyDescent="0.2">
      <c r="A25" s="112" t="s">
        <v>518</v>
      </c>
      <c r="B25" s="112"/>
      <c r="C25" s="112"/>
      <c r="D25" s="112"/>
    </row>
    <row r="26" spans="1:4" s="111" customFormat="1" x14ac:dyDescent="0.2">
      <c r="A26" s="112" t="s">
        <v>519</v>
      </c>
      <c r="B26" s="112"/>
      <c r="C26" s="112"/>
      <c r="D26" s="112"/>
    </row>
    <row r="27" spans="1:4" s="111" customFormat="1" x14ac:dyDescent="0.2">
      <c r="A27" s="112"/>
      <c r="B27" s="112"/>
      <c r="C27" s="112"/>
      <c r="D27" s="112"/>
    </row>
    <row r="28" spans="1:4" s="111" customFormat="1" ht="12" x14ac:dyDescent="0.25">
      <c r="A28" s="117" t="s">
        <v>96</v>
      </c>
      <c r="B28" s="112"/>
      <c r="C28" s="112"/>
      <c r="D28" s="112"/>
    </row>
    <row r="29" spans="1:4" s="111" customFormat="1" x14ac:dyDescent="0.2">
      <c r="A29" s="112"/>
      <c r="B29" s="112"/>
      <c r="C29" s="112"/>
      <c r="D29" s="112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4"/>
  <sheetViews>
    <sheetView topLeftCell="A121" zoomScale="106" zoomScaleNormal="106" workbookViewId="0">
      <selection activeCell="A142" sqref="A142:XFD142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4" t="s">
        <v>653</v>
      </c>
      <c r="B1" s="155"/>
      <c r="C1" s="155"/>
      <c r="D1" s="155"/>
      <c r="E1" s="155"/>
      <c r="F1" s="155"/>
      <c r="G1" s="14" t="s">
        <v>596</v>
      </c>
      <c r="H1" s="25">
        <v>2023</v>
      </c>
    </row>
    <row r="2" spans="1:8" s="16" customFormat="1" ht="18.899999999999999" customHeight="1" x14ac:dyDescent="0.3">
      <c r="A2" s="154" t="s">
        <v>600</v>
      </c>
      <c r="B2" s="155"/>
      <c r="C2" s="155"/>
      <c r="D2" s="155"/>
      <c r="E2" s="155"/>
      <c r="F2" s="155"/>
      <c r="G2" s="14" t="s">
        <v>597</v>
      </c>
      <c r="H2" s="25" t="s">
        <v>599</v>
      </c>
    </row>
    <row r="3" spans="1:8" s="16" customFormat="1" ht="18.899999999999999" customHeight="1" x14ac:dyDescent="0.3">
      <c r="A3" s="154" t="s">
        <v>654</v>
      </c>
      <c r="B3" s="155"/>
      <c r="C3" s="155"/>
      <c r="D3" s="155"/>
      <c r="E3" s="155"/>
      <c r="F3" s="155"/>
      <c r="G3" s="14" t="s">
        <v>598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141195590.62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894674.71</v>
      </c>
      <c r="D15" s="24">
        <v>894674.71</v>
      </c>
      <c r="E15" s="24">
        <v>954968.12</v>
      </c>
      <c r="F15" s="24">
        <v>1631499.48</v>
      </c>
      <c r="G15" s="24">
        <v>1035749.46</v>
      </c>
    </row>
    <row r="16" spans="1:8" x14ac:dyDescent="0.2">
      <c r="A16" s="22">
        <v>1124</v>
      </c>
      <c r="B16" s="20" t="s">
        <v>199</v>
      </c>
      <c r="C16" s="24">
        <v>-51005.85</v>
      </c>
      <c r="D16" s="24">
        <v>351406.98</v>
      </c>
      <c r="E16" s="24">
        <v>3881.1</v>
      </c>
      <c r="F16" s="24">
        <v>54.99</v>
      </c>
      <c r="G16" s="24">
        <v>54.99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931711.53</v>
      </c>
      <c r="D20" s="24">
        <v>931711.53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276090.65999999997</v>
      </c>
      <c r="D21" s="24">
        <v>276090.65999999997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21218007</v>
      </c>
      <c r="D23" s="24">
        <v>21218007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17035399.210000001</v>
      </c>
      <c r="D24" s="24">
        <v>17035399.210000001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8843582.8499999996</v>
      </c>
      <c r="D27" s="24">
        <v>8843582.8499999996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4547159.5199999996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2006273424.8399999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483820328.87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216839803.91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1284569636.74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11232136.52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9811518.8000000007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383360848.36000001</v>
      </c>
      <c r="D62" s="24">
        <f t="shared" ref="D62:E62" si="0">SUM(D63:D70)</f>
        <v>0</v>
      </c>
      <c r="E62" s="24">
        <f t="shared" si="0"/>
        <v>150920996.02000001</v>
      </c>
    </row>
    <row r="63" spans="1:9" x14ac:dyDescent="0.2">
      <c r="A63" s="22">
        <v>1241</v>
      </c>
      <c r="B63" s="20" t="s">
        <v>236</v>
      </c>
      <c r="C63" s="24">
        <v>60096311.549999997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9749827.9000000004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1984957.68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167129074.96000001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22530706.469999999</v>
      </c>
      <c r="D67" s="24">
        <v>0</v>
      </c>
      <c r="E67" s="24">
        <v>150643996.02000001</v>
      </c>
    </row>
    <row r="68" spans="1:9" x14ac:dyDescent="0.2">
      <c r="A68" s="22">
        <v>1246</v>
      </c>
      <c r="B68" s="20" t="s">
        <v>241</v>
      </c>
      <c r="C68" s="24">
        <v>120240951.8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1010016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619002</v>
      </c>
      <c r="D70" s="24">
        <v>0</v>
      </c>
      <c r="E70" s="24">
        <v>277000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13335260.559999999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11813863.859999999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1521396.7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1232245.98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1232245.98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617</v>
      </c>
      <c r="C94" s="24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1290</v>
      </c>
      <c r="B96" s="20" t="s">
        <v>262</v>
      </c>
      <c r="C96" s="24">
        <f>SUM(C97:C99)</f>
        <v>0</v>
      </c>
    </row>
    <row r="97" spans="1:8" x14ac:dyDescent="0.2">
      <c r="A97" s="22">
        <v>1291</v>
      </c>
      <c r="B97" s="20" t="s">
        <v>263</v>
      </c>
      <c r="C97" s="24">
        <v>0</v>
      </c>
    </row>
    <row r="98" spans="1:8" x14ac:dyDescent="0.2">
      <c r="A98" s="22">
        <v>1292</v>
      </c>
      <c r="B98" s="20" t="s">
        <v>264</v>
      </c>
      <c r="C98" s="24">
        <v>0</v>
      </c>
    </row>
    <row r="99" spans="1:8" x14ac:dyDescent="0.2">
      <c r="A99" s="22">
        <v>1293</v>
      </c>
      <c r="B99" s="20" t="s">
        <v>265</v>
      </c>
      <c r="C99" s="24">
        <v>0</v>
      </c>
    </row>
    <row r="101" spans="1:8" x14ac:dyDescent="0.2">
      <c r="A101" s="19" t="s">
        <v>168</v>
      </c>
      <c r="B101" s="19"/>
      <c r="C101" s="19"/>
      <c r="D101" s="19"/>
      <c r="E101" s="19"/>
      <c r="F101" s="19"/>
      <c r="G101" s="19"/>
      <c r="H101" s="19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200</v>
      </c>
      <c r="E102" s="21" t="s">
        <v>201</v>
      </c>
      <c r="F102" s="21" t="s">
        <v>202</v>
      </c>
      <c r="G102" s="21" t="s">
        <v>266</v>
      </c>
      <c r="H102" s="21" t="s">
        <v>267</v>
      </c>
    </row>
    <row r="103" spans="1:8" x14ac:dyDescent="0.2">
      <c r="A103" s="22">
        <v>2110</v>
      </c>
      <c r="B103" s="20" t="s">
        <v>268</v>
      </c>
      <c r="C103" s="24">
        <f>SUM(C104:C112)</f>
        <v>55080827.420000002</v>
      </c>
      <c r="D103" s="24">
        <f>SUM(D104:D112)</f>
        <v>55080827.420000002</v>
      </c>
      <c r="E103" s="24">
        <f>SUM(E104:E112)</f>
        <v>0</v>
      </c>
      <c r="F103" s="24">
        <f>SUM(F104:F112)</f>
        <v>0</v>
      </c>
      <c r="G103" s="24">
        <f>SUM(G104:G112)</f>
        <v>0</v>
      </c>
    </row>
    <row r="104" spans="1:8" x14ac:dyDescent="0.2">
      <c r="A104" s="22">
        <v>2111</v>
      </c>
      <c r="B104" s="20" t="s">
        <v>269</v>
      </c>
      <c r="C104" s="24">
        <v>3395633.66</v>
      </c>
      <c r="D104" s="24">
        <f>C104</f>
        <v>3395633.66</v>
      </c>
      <c r="E104" s="24">
        <v>0</v>
      </c>
      <c r="F104" s="24">
        <v>0</v>
      </c>
      <c r="G104" s="24">
        <v>0</v>
      </c>
    </row>
    <row r="105" spans="1:8" x14ac:dyDescent="0.2">
      <c r="A105" s="22">
        <v>2112</v>
      </c>
      <c r="B105" s="20" t="s">
        <v>270</v>
      </c>
      <c r="C105" s="24">
        <v>11131252.77</v>
      </c>
      <c r="D105" s="24">
        <f t="shared" ref="D105:D112" si="1">C105</f>
        <v>11131252.77</v>
      </c>
      <c r="E105" s="24">
        <v>0</v>
      </c>
      <c r="F105" s="24">
        <v>0</v>
      </c>
      <c r="G105" s="24">
        <v>0</v>
      </c>
    </row>
    <row r="106" spans="1:8" x14ac:dyDescent="0.2">
      <c r="A106" s="22">
        <v>2113</v>
      </c>
      <c r="B106" s="20" t="s">
        <v>271</v>
      </c>
      <c r="C106" s="24">
        <v>12867291.92</v>
      </c>
      <c r="D106" s="24">
        <f t="shared" si="1"/>
        <v>12867291.92</v>
      </c>
      <c r="E106" s="24">
        <v>0</v>
      </c>
      <c r="F106" s="24">
        <v>0</v>
      </c>
      <c r="G106" s="24">
        <v>0</v>
      </c>
    </row>
    <row r="107" spans="1:8" x14ac:dyDescent="0.2">
      <c r="A107" s="22">
        <v>2114</v>
      </c>
      <c r="B107" s="20" t="s">
        <v>272</v>
      </c>
      <c r="C107" s="24">
        <v>0</v>
      </c>
      <c r="D107" s="24">
        <f t="shared" si="1"/>
        <v>0</v>
      </c>
      <c r="E107" s="24">
        <v>0</v>
      </c>
      <c r="F107" s="24">
        <v>0</v>
      </c>
      <c r="G107" s="24">
        <v>0</v>
      </c>
    </row>
    <row r="108" spans="1:8" x14ac:dyDescent="0.2">
      <c r="A108" s="22">
        <v>2115</v>
      </c>
      <c r="B108" s="20" t="s">
        <v>273</v>
      </c>
      <c r="C108" s="24">
        <v>825222.79</v>
      </c>
      <c r="D108" s="24">
        <f t="shared" si="1"/>
        <v>825222.79</v>
      </c>
      <c r="E108" s="24">
        <v>0</v>
      </c>
      <c r="F108" s="24">
        <v>0</v>
      </c>
      <c r="G108" s="24">
        <v>0</v>
      </c>
    </row>
    <row r="109" spans="1:8" x14ac:dyDescent="0.2">
      <c r="A109" s="22">
        <v>2116</v>
      </c>
      <c r="B109" s="20" t="s">
        <v>274</v>
      </c>
      <c r="C109" s="24">
        <v>0</v>
      </c>
      <c r="D109" s="24">
        <f t="shared" si="1"/>
        <v>0</v>
      </c>
      <c r="E109" s="24">
        <v>0</v>
      </c>
      <c r="F109" s="24">
        <v>0</v>
      </c>
      <c r="G109" s="24">
        <v>0</v>
      </c>
    </row>
    <row r="110" spans="1:8" x14ac:dyDescent="0.2">
      <c r="A110" s="22">
        <v>2117</v>
      </c>
      <c r="B110" s="20" t="s">
        <v>275</v>
      </c>
      <c r="C110" s="24">
        <v>13900834.82</v>
      </c>
      <c r="D110" s="24">
        <f t="shared" si="1"/>
        <v>13900834.82</v>
      </c>
      <c r="E110" s="24">
        <v>0</v>
      </c>
      <c r="F110" s="24">
        <v>0</v>
      </c>
      <c r="G110" s="24">
        <v>0</v>
      </c>
    </row>
    <row r="111" spans="1:8" x14ac:dyDescent="0.2">
      <c r="A111" s="22">
        <v>2118</v>
      </c>
      <c r="B111" s="20" t="s">
        <v>276</v>
      </c>
      <c r="C111" s="24">
        <v>0</v>
      </c>
      <c r="D111" s="24">
        <f t="shared" si="1"/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2119</v>
      </c>
      <c r="B112" s="20" t="s">
        <v>277</v>
      </c>
      <c r="C112" s="24">
        <v>12960591.460000001</v>
      </c>
      <c r="D112" s="24">
        <f t="shared" si="1"/>
        <v>12960591.460000001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2120</v>
      </c>
      <c r="B113" s="20" t="s">
        <v>278</v>
      </c>
      <c r="C113" s="24">
        <f>SUM(C114:C116)</f>
        <v>0</v>
      </c>
      <c r="D113" s="24">
        <f t="shared" ref="D113:G113" si="2">SUM(D114:D116)</f>
        <v>0</v>
      </c>
      <c r="E113" s="24">
        <f t="shared" si="2"/>
        <v>0</v>
      </c>
      <c r="F113" s="24">
        <f t="shared" si="2"/>
        <v>0</v>
      </c>
      <c r="G113" s="24">
        <f t="shared" si="2"/>
        <v>0</v>
      </c>
    </row>
    <row r="114" spans="1:8" x14ac:dyDescent="0.2">
      <c r="A114" s="22">
        <v>2121</v>
      </c>
      <c r="B114" s="20" t="s">
        <v>279</v>
      </c>
      <c r="C114" s="24">
        <v>0</v>
      </c>
      <c r="D114" s="24">
        <f>C114</f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2122</v>
      </c>
      <c r="B115" s="20" t="s">
        <v>280</v>
      </c>
      <c r="C115" s="24">
        <v>0</v>
      </c>
      <c r="D115" s="24">
        <f t="shared" ref="D115:D116" si="3">C115</f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2129</v>
      </c>
      <c r="B116" s="20" t="s">
        <v>281</v>
      </c>
      <c r="C116" s="24">
        <v>0</v>
      </c>
      <c r="D116" s="24">
        <f t="shared" si="3"/>
        <v>0</v>
      </c>
      <c r="E116" s="24">
        <v>0</v>
      </c>
      <c r="F116" s="24">
        <v>0</v>
      </c>
      <c r="G116" s="24">
        <v>0</v>
      </c>
    </row>
    <row r="118" spans="1:8" x14ac:dyDescent="0.2">
      <c r="A118" s="19" t="s">
        <v>169</v>
      </c>
      <c r="B118" s="19"/>
      <c r="C118" s="19"/>
      <c r="D118" s="19"/>
      <c r="E118" s="19"/>
      <c r="F118" s="19"/>
      <c r="G118" s="19"/>
      <c r="H118" s="19"/>
    </row>
    <row r="119" spans="1:8" x14ac:dyDescent="0.2">
      <c r="A119" s="21" t="s">
        <v>143</v>
      </c>
      <c r="B119" s="21" t="s">
        <v>140</v>
      </c>
      <c r="C119" s="21" t="s">
        <v>141</v>
      </c>
      <c r="D119" s="21" t="s">
        <v>144</v>
      </c>
      <c r="E119" s="21" t="s">
        <v>204</v>
      </c>
      <c r="F119" s="21"/>
      <c r="G119" s="21"/>
      <c r="H119" s="21"/>
    </row>
    <row r="120" spans="1:8" x14ac:dyDescent="0.2">
      <c r="A120" s="22">
        <v>2160</v>
      </c>
      <c r="B120" s="20" t="s">
        <v>282</v>
      </c>
      <c r="C120" s="24">
        <f>SUM(C121:C126)</f>
        <v>0</v>
      </c>
    </row>
    <row r="121" spans="1:8" x14ac:dyDescent="0.2">
      <c r="A121" s="22">
        <v>2161</v>
      </c>
      <c r="B121" s="20" t="s">
        <v>283</v>
      </c>
      <c r="C121" s="24">
        <v>0</v>
      </c>
    </row>
    <row r="122" spans="1:8" x14ac:dyDescent="0.2">
      <c r="A122" s="22">
        <v>2162</v>
      </c>
      <c r="B122" s="20" t="s">
        <v>284</v>
      </c>
      <c r="C122" s="24">
        <v>0</v>
      </c>
    </row>
    <row r="123" spans="1:8" x14ac:dyDescent="0.2">
      <c r="A123" s="22">
        <v>2163</v>
      </c>
      <c r="B123" s="20" t="s">
        <v>285</v>
      </c>
      <c r="C123" s="24">
        <v>0</v>
      </c>
    </row>
    <row r="124" spans="1:8" x14ac:dyDescent="0.2">
      <c r="A124" s="22">
        <v>2164</v>
      </c>
      <c r="B124" s="20" t="s">
        <v>286</v>
      </c>
      <c r="C124" s="24">
        <v>0</v>
      </c>
    </row>
    <row r="125" spans="1:8" x14ac:dyDescent="0.2">
      <c r="A125" s="22">
        <v>2165</v>
      </c>
      <c r="B125" s="20" t="s">
        <v>287</v>
      </c>
      <c r="C125" s="24">
        <v>0</v>
      </c>
    </row>
    <row r="126" spans="1:8" x14ac:dyDescent="0.2">
      <c r="A126" s="22">
        <v>2166</v>
      </c>
      <c r="B126" s="20" t="s">
        <v>288</v>
      </c>
      <c r="C126" s="24">
        <v>0</v>
      </c>
    </row>
    <row r="127" spans="1:8" x14ac:dyDescent="0.2">
      <c r="A127" s="22">
        <v>2250</v>
      </c>
      <c r="B127" s="20" t="s">
        <v>289</v>
      </c>
      <c r="C127" s="24">
        <f>SUM(C128:C133)</f>
        <v>0</v>
      </c>
    </row>
    <row r="128" spans="1:8" x14ac:dyDescent="0.2">
      <c r="A128" s="22">
        <v>2251</v>
      </c>
      <c r="B128" s="20" t="s">
        <v>290</v>
      </c>
      <c r="C128" s="24">
        <v>0</v>
      </c>
    </row>
    <row r="129" spans="1:8" x14ac:dyDescent="0.2">
      <c r="A129" s="22">
        <v>2252</v>
      </c>
      <c r="B129" s="20" t="s">
        <v>291</v>
      </c>
      <c r="C129" s="24">
        <v>0</v>
      </c>
    </row>
    <row r="130" spans="1:8" x14ac:dyDescent="0.2">
      <c r="A130" s="22">
        <v>2253</v>
      </c>
      <c r="B130" s="20" t="s">
        <v>292</v>
      </c>
      <c r="C130" s="24">
        <v>0</v>
      </c>
    </row>
    <row r="131" spans="1:8" x14ac:dyDescent="0.2">
      <c r="A131" s="22">
        <v>2254</v>
      </c>
      <c r="B131" s="20" t="s">
        <v>293</v>
      </c>
      <c r="C131" s="24">
        <v>0</v>
      </c>
    </row>
    <row r="132" spans="1:8" x14ac:dyDescent="0.2">
      <c r="A132" s="22">
        <v>2255</v>
      </c>
      <c r="B132" s="20" t="s">
        <v>294</v>
      </c>
      <c r="C132" s="24">
        <v>0</v>
      </c>
    </row>
    <row r="133" spans="1:8" x14ac:dyDescent="0.2">
      <c r="A133" s="22">
        <v>2256</v>
      </c>
      <c r="B133" s="20" t="s">
        <v>295</v>
      </c>
      <c r="C133" s="24">
        <v>0</v>
      </c>
    </row>
    <row r="135" spans="1:8" x14ac:dyDescent="0.2">
      <c r="A135" s="19" t="s">
        <v>170</v>
      </c>
      <c r="B135" s="19"/>
      <c r="C135" s="19"/>
      <c r="D135" s="19"/>
      <c r="E135" s="19"/>
      <c r="F135" s="19"/>
      <c r="G135" s="19"/>
      <c r="H135" s="19"/>
    </row>
    <row r="136" spans="1:8" x14ac:dyDescent="0.2">
      <c r="A136" s="23" t="s">
        <v>143</v>
      </c>
      <c r="B136" s="23" t="s">
        <v>140</v>
      </c>
      <c r="C136" s="23" t="s">
        <v>141</v>
      </c>
      <c r="D136" s="23" t="s">
        <v>144</v>
      </c>
      <c r="E136" s="23" t="s">
        <v>204</v>
      </c>
      <c r="F136" s="23"/>
      <c r="G136" s="23"/>
      <c r="H136" s="23"/>
    </row>
    <row r="137" spans="1:8" x14ac:dyDescent="0.2">
      <c r="A137" s="22">
        <v>2159</v>
      </c>
      <c r="B137" s="20" t="s">
        <v>296</v>
      </c>
      <c r="C137" s="24">
        <v>0</v>
      </c>
    </row>
    <row r="138" spans="1:8" x14ac:dyDescent="0.2">
      <c r="A138" s="22">
        <v>2199</v>
      </c>
      <c r="B138" s="20" t="s">
        <v>297</v>
      </c>
      <c r="C138" s="24">
        <v>0</v>
      </c>
    </row>
    <row r="139" spans="1:8" x14ac:dyDescent="0.2">
      <c r="A139" s="22">
        <v>2240</v>
      </c>
      <c r="B139" s="20" t="s">
        <v>298</v>
      </c>
      <c r="C139" s="24">
        <f>SUM(C140:C142)</f>
        <v>0</v>
      </c>
    </row>
    <row r="140" spans="1:8" x14ac:dyDescent="0.2">
      <c r="A140" s="22">
        <v>2241</v>
      </c>
      <c r="B140" s="20" t="s">
        <v>299</v>
      </c>
      <c r="C140" s="24">
        <v>0</v>
      </c>
    </row>
    <row r="141" spans="1:8" x14ac:dyDescent="0.2">
      <c r="A141" s="22">
        <v>2242</v>
      </c>
      <c r="B141" s="20" t="s">
        <v>300</v>
      </c>
      <c r="C141" s="24">
        <v>0</v>
      </c>
    </row>
    <row r="142" spans="1:8" x14ac:dyDescent="0.2">
      <c r="A142" s="22">
        <v>2249</v>
      </c>
      <c r="B142" s="20" t="s">
        <v>301</v>
      </c>
      <c r="C142" s="24">
        <v>0</v>
      </c>
    </row>
    <row r="144" spans="1:8" x14ac:dyDescent="0.2">
      <c r="B144" s="20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57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9" t="s">
        <v>187</v>
      </c>
      <c r="B2" s="90" t="s">
        <v>50</v>
      </c>
    </row>
    <row r="3" spans="1:2" x14ac:dyDescent="0.2">
      <c r="A3" s="91"/>
      <c r="B3" s="92"/>
    </row>
    <row r="4" spans="1:2" ht="15" customHeight="1" x14ac:dyDescent="0.2">
      <c r="A4" s="93" t="s">
        <v>1</v>
      </c>
      <c r="B4" s="94" t="s">
        <v>78</v>
      </c>
    </row>
    <row r="5" spans="1:2" ht="15" customHeight="1" x14ac:dyDescent="0.2">
      <c r="A5" s="95"/>
      <c r="B5" s="94" t="s">
        <v>51</v>
      </c>
    </row>
    <row r="6" spans="1:2" ht="15" customHeight="1" x14ac:dyDescent="0.2">
      <c r="A6" s="95"/>
      <c r="B6" s="96" t="s">
        <v>146</v>
      </c>
    </row>
    <row r="7" spans="1:2" ht="15" customHeight="1" x14ac:dyDescent="0.2">
      <c r="A7" s="95"/>
      <c r="B7" s="94" t="s">
        <v>52</v>
      </c>
    </row>
    <row r="8" spans="1:2" x14ac:dyDescent="0.2">
      <c r="A8" s="95"/>
    </row>
    <row r="9" spans="1:2" ht="15" customHeight="1" x14ac:dyDescent="0.2">
      <c r="A9" s="93" t="s">
        <v>3</v>
      </c>
      <c r="B9" s="94" t="s">
        <v>578</v>
      </c>
    </row>
    <row r="10" spans="1:2" ht="15" customHeight="1" x14ac:dyDescent="0.2">
      <c r="A10" s="95"/>
      <c r="B10" s="94" t="s">
        <v>579</v>
      </c>
    </row>
    <row r="11" spans="1:2" ht="15" customHeight="1" x14ac:dyDescent="0.2">
      <c r="A11" s="95"/>
      <c r="B11" s="94" t="s">
        <v>124</v>
      </c>
    </row>
    <row r="12" spans="1:2" ht="15" customHeight="1" x14ac:dyDescent="0.2">
      <c r="A12" s="95"/>
      <c r="B12" s="94" t="s">
        <v>123</v>
      </c>
    </row>
    <row r="13" spans="1:2" ht="15" customHeight="1" x14ac:dyDescent="0.2">
      <c r="A13" s="95"/>
      <c r="B13" s="94" t="s">
        <v>125</v>
      </c>
    </row>
    <row r="14" spans="1:2" x14ac:dyDescent="0.2">
      <c r="A14" s="95"/>
    </row>
    <row r="15" spans="1:2" ht="15" customHeight="1" x14ac:dyDescent="0.2">
      <c r="A15" s="93" t="s">
        <v>5</v>
      </c>
      <c r="B15" s="97" t="s">
        <v>53</v>
      </c>
    </row>
    <row r="16" spans="1:2" ht="15" customHeight="1" x14ac:dyDescent="0.2">
      <c r="A16" s="95"/>
      <c r="B16" s="97" t="s">
        <v>54</v>
      </c>
    </row>
    <row r="17" spans="1:2" ht="15" customHeight="1" x14ac:dyDescent="0.2">
      <c r="A17" s="95"/>
      <c r="B17" s="97" t="s">
        <v>55</v>
      </c>
    </row>
    <row r="18" spans="1:2" ht="15" customHeight="1" x14ac:dyDescent="0.2">
      <c r="A18" s="95"/>
      <c r="B18" s="94" t="s">
        <v>56</v>
      </c>
    </row>
    <row r="19" spans="1:2" ht="15" customHeight="1" x14ac:dyDescent="0.2">
      <c r="A19" s="95"/>
      <c r="B19" s="98" t="s">
        <v>134</v>
      </c>
    </row>
    <row r="20" spans="1:2" x14ac:dyDescent="0.2">
      <c r="A20" s="95"/>
    </row>
    <row r="21" spans="1:2" ht="15" customHeight="1" x14ac:dyDescent="0.2">
      <c r="A21" s="93" t="s">
        <v>130</v>
      </c>
      <c r="B21" s="1" t="s">
        <v>185</v>
      </c>
    </row>
    <row r="22" spans="1:2" ht="15" customHeight="1" x14ac:dyDescent="0.2">
      <c r="A22" s="95"/>
      <c r="B22" s="99" t="s">
        <v>186</v>
      </c>
    </row>
    <row r="23" spans="1:2" x14ac:dyDescent="0.2">
      <c r="A23" s="95"/>
    </row>
    <row r="24" spans="1:2" ht="15" customHeight="1" x14ac:dyDescent="0.2">
      <c r="A24" s="93" t="s">
        <v>7</v>
      </c>
      <c r="B24" s="98" t="s">
        <v>57</v>
      </c>
    </row>
    <row r="25" spans="1:2" ht="15" customHeight="1" x14ac:dyDescent="0.2">
      <c r="A25" s="95"/>
      <c r="B25" s="98" t="s">
        <v>126</v>
      </c>
    </row>
    <row r="26" spans="1:2" ht="15" customHeight="1" x14ac:dyDescent="0.2">
      <c r="A26" s="95"/>
      <c r="B26" s="98" t="s">
        <v>127</v>
      </c>
    </row>
    <row r="27" spans="1:2" x14ac:dyDescent="0.2">
      <c r="A27" s="95"/>
    </row>
    <row r="28" spans="1:2" ht="15" customHeight="1" x14ac:dyDescent="0.2">
      <c r="A28" s="93" t="s">
        <v>8</v>
      </c>
      <c r="B28" s="98" t="s">
        <v>58</v>
      </c>
    </row>
    <row r="29" spans="1:2" ht="15" customHeight="1" x14ac:dyDescent="0.2">
      <c r="A29" s="95"/>
      <c r="B29" s="98" t="s">
        <v>133</v>
      </c>
    </row>
    <row r="30" spans="1:2" ht="15" customHeight="1" x14ac:dyDescent="0.2">
      <c r="A30" s="95"/>
      <c r="B30" s="98" t="s">
        <v>59</v>
      </c>
    </row>
    <row r="31" spans="1:2" ht="15" customHeight="1" x14ac:dyDescent="0.2">
      <c r="A31" s="95"/>
      <c r="B31" s="100" t="s">
        <v>60</v>
      </c>
    </row>
    <row r="32" spans="1:2" x14ac:dyDescent="0.2">
      <c r="A32" s="95"/>
    </row>
    <row r="33" spans="1:2" ht="15" customHeight="1" x14ac:dyDescent="0.2">
      <c r="A33" s="93" t="s">
        <v>9</v>
      </c>
      <c r="B33" s="98" t="s">
        <v>61</v>
      </c>
    </row>
    <row r="34" spans="1:2" ht="15" customHeight="1" x14ac:dyDescent="0.2">
      <c r="A34" s="95"/>
      <c r="B34" s="98" t="s">
        <v>62</v>
      </c>
    </row>
    <row r="35" spans="1:2" x14ac:dyDescent="0.2">
      <c r="A35" s="95"/>
    </row>
    <row r="36" spans="1:2" ht="15" customHeight="1" x14ac:dyDescent="0.2">
      <c r="A36" s="93" t="s">
        <v>11</v>
      </c>
      <c r="B36" s="94" t="s">
        <v>128</v>
      </c>
    </row>
    <row r="37" spans="1:2" ht="15" customHeight="1" x14ac:dyDescent="0.2">
      <c r="A37" s="95"/>
      <c r="B37" s="94" t="s">
        <v>135</v>
      </c>
    </row>
    <row r="38" spans="1:2" ht="15" customHeight="1" x14ac:dyDescent="0.2">
      <c r="A38" s="95"/>
      <c r="B38" s="101" t="s">
        <v>188</v>
      </c>
    </row>
    <row r="39" spans="1:2" ht="15" customHeight="1" x14ac:dyDescent="0.2">
      <c r="A39" s="95"/>
      <c r="B39" s="94" t="s">
        <v>189</v>
      </c>
    </row>
    <row r="40" spans="1:2" ht="15" customHeight="1" x14ac:dyDescent="0.2">
      <c r="A40" s="95"/>
      <c r="B40" s="94" t="s">
        <v>131</v>
      </c>
    </row>
    <row r="41" spans="1:2" ht="15" customHeight="1" x14ac:dyDescent="0.2">
      <c r="A41" s="95"/>
      <c r="B41" s="94" t="s">
        <v>132</v>
      </c>
    </row>
    <row r="42" spans="1:2" x14ac:dyDescent="0.2">
      <c r="A42" s="95"/>
    </row>
    <row r="43" spans="1:2" ht="15" customHeight="1" x14ac:dyDescent="0.2">
      <c r="A43" s="93" t="s">
        <v>13</v>
      </c>
      <c r="B43" s="94" t="s">
        <v>136</v>
      </c>
    </row>
    <row r="44" spans="1:2" ht="15" customHeight="1" x14ac:dyDescent="0.2">
      <c r="A44" s="95"/>
      <c r="B44" s="94" t="s">
        <v>139</v>
      </c>
    </row>
    <row r="45" spans="1:2" ht="15" customHeight="1" x14ac:dyDescent="0.2">
      <c r="A45" s="95"/>
      <c r="B45" s="101" t="s">
        <v>190</v>
      </c>
    </row>
    <row r="46" spans="1:2" ht="15" customHeight="1" x14ac:dyDescent="0.2">
      <c r="A46" s="95"/>
      <c r="B46" s="94" t="s">
        <v>191</v>
      </c>
    </row>
    <row r="47" spans="1:2" ht="15" customHeight="1" x14ac:dyDescent="0.2">
      <c r="A47" s="95"/>
      <c r="B47" s="94" t="s">
        <v>138</v>
      </c>
    </row>
    <row r="48" spans="1:2" ht="15" customHeight="1" x14ac:dyDescent="0.2">
      <c r="A48" s="95"/>
      <c r="B48" s="94" t="s">
        <v>137</v>
      </c>
    </row>
    <row r="49" spans="1:2" x14ac:dyDescent="0.2">
      <c r="A49" s="95"/>
    </row>
    <row r="50" spans="1:2" ht="25.5" customHeight="1" x14ac:dyDescent="0.2">
      <c r="A50" s="93" t="s">
        <v>15</v>
      </c>
      <c r="B50" s="96" t="s">
        <v>167</v>
      </c>
    </row>
    <row r="51" spans="1:2" x14ac:dyDescent="0.2">
      <c r="A51" s="95"/>
    </row>
    <row r="52" spans="1:2" ht="15" customHeight="1" x14ac:dyDescent="0.2">
      <c r="A52" s="93" t="s">
        <v>17</v>
      </c>
      <c r="B52" s="94" t="s">
        <v>63</v>
      </c>
    </row>
    <row r="53" spans="1:2" x14ac:dyDescent="0.2">
      <c r="A53" s="95"/>
    </row>
    <row r="54" spans="1:2" ht="15" customHeight="1" x14ac:dyDescent="0.2">
      <c r="A54" s="93" t="s">
        <v>18</v>
      </c>
      <c r="B54" s="97" t="s">
        <v>64</v>
      </c>
    </row>
    <row r="55" spans="1:2" ht="15" customHeight="1" x14ac:dyDescent="0.2">
      <c r="A55" s="95"/>
      <c r="B55" s="97" t="s">
        <v>65</v>
      </c>
    </row>
    <row r="56" spans="1:2" ht="15" customHeight="1" x14ac:dyDescent="0.2">
      <c r="A56" s="95"/>
      <c r="B56" s="97" t="s">
        <v>66</v>
      </c>
    </row>
    <row r="57" spans="1:2" ht="15" customHeight="1" x14ac:dyDescent="0.2">
      <c r="A57" s="95"/>
      <c r="B57" s="97" t="s">
        <v>67</v>
      </c>
    </row>
    <row r="58" spans="1:2" ht="15" customHeight="1" x14ac:dyDescent="0.2">
      <c r="A58" s="95"/>
      <c r="B58" s="97" t="s">
        <v>68</v>
      </c>
    </row>
    <row r="59" spans="1:2" x14ac:dyDescent="0.2">
      <c r="A59" s="95"/>
    </row>
    <row r="60" spans="1:2" ht="15" customHeight="1" x14ac:dyDescent="0.2">
      <c r="A60" s="93" t="s">
        <v>20</v>
      </c>
      <c r="B60" s="98" t="s">
        <v>69</v>
      </c>
    </row>
    <row r="61" spans="1:2" x14ac:dyDescent="0.2">
      <c r="A61" s="95"/>
      <c r="B61" s="98"/>
    </row>
    <row r="62" spans="1:2" ht="15" customHeight="1" x14ac:dyDescent="0.2">
      <c r="A62" s="93" t="s">
        <v>21</v>
      </c>
      <c r="B62" s="94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209" zoomScaleNormal="100" workbookViewId="0">
      <selection activeCell="B220" sqref="B220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53" t="s">
        <v>653</v>
      </c>
      <c r="B1" s="153"/>
      <c r="C1" s="153"/>
      <c r="D1" s="14" t="s">
        <v>596</v>
      </c>
      <c r="E1" s="25">
        <v>2023</v>
      </c>
    </row>
    <row r="2" spans="1:5" s="16" customFormat="1" ht="18.899999999999999" customHeight="1" x14ac:dyDescent="0.3">
      <c r="A2" s="153" t="s">
        <v>601</v>
      </c>
      <c r="B2" s="153"/>
      <c r="C2" s="153"/>
      <c r="D2" s="14" t="s">
        <v>597</v>
      </c>
      <c r="E2" s="25" t="s">
        <v>599</v>
      </c>
    </row>
    <row r="3" spans="1:5" s="16" customFormat="1" ht="18.899999999999999" customHeight="1" x14ac:dyDescent="0.3">
      <c r="A3" s="153" t="s">
        <v>654</v>
      </c>
      <c r="B3" s="153"/>
      <c r="C3" s="153"/>
      <c r="D3" s="14" t="s">
        <v>598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564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87590082.50999999</v>
      </c>
      <c r="D8" s="86"/>
      <c r="E8" s="47"/>
    </row>
    <row r="9" spans="1:5" x14ac:dyDescent="0.2">
      <c r="A9" s="48">
        <v>4110</v>
      </c>
      <c r="B9" s="49" t="s">
        <v>304</v>
      </c>
      <c r="C9" s="52">
        <f>SUM(C10:C18)</f>
        <v>60317257.979999997</v>
      </c>
      <c r="D9" s="86"/>
      <c r="E9" s="47"/>
    </row>
    <row r="10" spans="1:5" x14ac:dyDescent="0.2">
      <c r="A10" s="48">
        <v>4111</v>
      </c>
      <c r="B10" s="49" t="s">
        <v>305</v>
      </c>
      <c r="C10" s="52">
        <v>33876</v>
      </c>
      <c r="D10" s="86"/>
      <c r="E10" s="47"/>
    </row>
    <row r="11" spans="1:5" x14ac:dyDescent="0.2">
      <c r="A11" s="48">
        <v>4112</v>
      </c>
      <c r="B11" s="49" t="s">
        <v>306</v>
      </c>
      <c r="C11" s="52">
        <v>57437135.289999999</v>
      </c>
      <c r="D11" s="86"/>
      <c r="E11" s="47"/>
    </row>
    <row r="12" spans="1:5" x14ac:dyDescent="0.2">
      <c r="A12" s="48">
        <v>4113</v>
      </c>
      <c r="B12" s="49" t="s">
        <v>307</v>
      </c>
      <c r="C12" s="52">
        <v>196030</v>
      </c>
      <c r="D12" s="86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6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6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6"/>
      <c r="E15" s="47"/>
    </row>
    <row r="16" spans="1:5" x14ac:dyDescent="0.2">
      <c r="A16" s="48">
        <v>4117</v>
      </c>
      <c r="B16" s="49" t="s">
        <v>311</v>
      </c>
      <c r="C16" s="52">
        <v>2650216.69</v>
      </c>
      <c r="D16" s="86"/>
      <c r="E16" s="47"/>
    </row>
    <row r="17" spans="1:5" ht="20.399999999999999" x14ac:dyDescent="0.2">
      <c r="A17" s="48">
        <v>4118</v>
      </c>
      <c r="B17" s="50" t="s">
        <v>489</v>
      </c>
      <c r="C17" s="52">
        <v>0</v>
      </c>
      <c r="D17" s="86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6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6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6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6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6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6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6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6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6"/>
      <c r="E26" s="47"/>
    </row>
    <row r="27" spans="1:5" ht="20.399999999999999" x14ac:dyDescent="0.2">
      <c r="A27" s="48">
        <v>4132</v>
      </c>
      <c r="B27" s="50" t="s">
        <v>491</v>
      </c>
      <c r="C27" s="52">
        <v>0</v>
      </c>
      <c r="D27" s="86"/>
      <c r="E27" s="47"/>
    </row>
    <row r="28" spans="1:5" x14ac:dyDescent="0.2">
      <c r="A28" s="48">
        <v>4140</v>
      </c>
      <c r="B28" s="49" t="s">
        <v>320</v>
      </c>
      <c r="C28" s="52">
        <f>SUM(C29:C33)</f>
        <v>19065082.57</v>
      </c>
      <c r="D28" s="86"/>
      <c r="E28" s="47"/>
    </row>
    <row r="29" spans="1:5" x14ac:dyDescent="0.2">
      <c r="A29" s="48">
        <v>4141</v>
      </c>
      <c r="B29" s="49" t="s">
        <v>321</v>
      </c>
      <c r="C29" s="52">
        <v>3583329.83</v>
      </c>
      <c r="D29" s="86"/>
      <c r="E29" s="47"/>
    </row>
    <row r="30" spans="1:5" x14ac:dyDescent="0.2">
      <c r="A30" s="48">
        <v>4143</v>
      </c>
      <c r="B30" s="49" t="s">
        <v>322</v>
      </c>
      <c r="C30" s="52">
        <v>15481752.74</v>
      </c>
      <c r="D30" s="86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6"/>
      <c r="E31" s="47"/>
    </row>
    <row r="32" spans="1:5" ht="20.399999999999999" x14ac:dyDescent="0.2">
      <c r="A32" s="48">
        <v>4145</v>
      </c>
      <c r="B32" s="50" t="s">
        <v>492</v>
      </c>
      <c r="C32" s="52">
        <v>0</v>
      </c>
      <c r="D32" s="86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6"/>
      <c r="E33" s="47"/>
    </row>
    <row r="34" spans="1:5" x14ac:dyDescent="0.2">
      <c r="A34" s="48">
        <v>4150</v>
      </c>
      <c r="B34" s="49" t="s">
        <v>493</v>
      </c>
      <c r="C34" s="52">
        <f>SUM(C35:C36)</f>
        <v>4200425.99</v>
      </c>
      <c r="D34" s="86"/>
      <c r="E34" s="47"/>
    </row>
    <row r="35" spans="1:5" x14ac:dyDescent="0.2">
      <c r="A35" s="48">
        <v>4151</v>
      </c>
      <c r="B35" s="49" t="s">
        <v>493</v>
      </c>
      <c r="C35" s="52">
        <v>4200425.99</v>
      </c>
      <c r="D35" s="86"/>
      <c r="E35" s="47"/>
    </row>
    <row r="36" spans="1:5" ht="20.399999999999999" x14ac:dyDescent="0.2">
      <c r="A36" s="48">
        <v>4154</v>
      </c>
      <c r="B36" s="50" t="s">
        <v>494</v>
      </c>
      <c r="C36" s="52">
        <v>0</v>
      </c>
      <c r="D36" s="86"/>
      <c r="E36" s="47"/>
    </row>
    <row r="37" spans="1:5" x14ac:dyDescent="0.2">
      <c r="A37" s="48">
        <v>4160</v>
      </c>
      <c r="B37" s="49" t="s">
        <v>495</v>
      </c>
      <c r="C37" s="52">
        <f>SUM(C38:C45)</f>
        <v>4007315.9699999997</v>
      </c>
      <c r="D37" s="86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6"/>
      <c r="E38" s="47"/>
    </row>
    <row r="39" spans="1:5" x14ac:dyDescent="0.2">
      <c r="A39" s="48">
        <v>4162</v>
      </c>
      <c r="B39" s="49" t="s">
        <v>326</v>
      </c>
      <c r="C39" s="52">
        <v>3090275</v>
      </c>
      <c r="D39" s="86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6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6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6"/>
      <c r="E42" s="47"/>
    </row>
    <row r="43" spans="1:5" ht="20.399999999999999" x14ac:dyDescent="0.2">
      <c r="A43" s="48">
        <v>4166</v>
      </c>
      <c r="B43" s="50" t="s">
        <v>496</v>
      </c>
      <c r="C43" s="52">
        <v>0</v>
      </c>
      <c r="D43" s="86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6"/>
      <c r="E44" s="47"/>
    </row>
    <row r="45" spans="1:5" x14ac:dyDescent="0.2">
      <c r="A45" s="48">
        <v>4169</v>
      </c>
      <c r="B45" s="49" t="s">
        <v>331</v>
      </c>
      <c r="C45" s="52">
        <v>917040.97</v>
      </c>
      <c r="D45" s="86"/>
      <c r="E45" s="47"/>
    </row>
    <row r="46" spans="1:5" x14ac:dyDescent="0.2">
      <c r="A46" s="48">
        <v>4170</v>
      </c>
      <c r="B46" s="49" t="s">
        <v>591</v>
      </c>
      <c r="C46" s="52">
        <f>SUM(C47:C54)</f>
        <v>0</v>
      </c>
      <c r="D46" s="86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6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6"/>
      <c r="E48" s="47"/>
    </row>
    <row r="49" spans="1:5" ht="20.399999999999999" x14ac:dyDescent="0.2">
      <c r="A49" s="48">
        <v>4173</v>
      </c>
      <c r="B49" s="50" t="s">
        <v>499</v>
      </c>
      <c r="C49" s="52">
        <v>0</v>
      </c>
      <c r="D49" s="86"/>
      <c r="E49" s="47"/>
    </row>
    <row r="50" spans="1:5" ht="20.399999999999999" x14ac:dyDescent="0.2">
      <c r="A50" s="48">
        <v>4174</v>
      </c>
      <c r="B50" s="50" t="s">
        <v>500</v>
      </c>
      <c r="C50" s="52">
        <v>0</v>
      </c>
      <c r="D50" s="86"/>
      <c r="E50" s="47"/>
    </row>
    <row r="51" spans="1:5" ht="20.399999999999999" x14ac:dyDescent="0.2">
      <c r="A51" s="48">
        <v>4175</v>
      </c>
      <c r="B51" s="50" t="s">
        <v>501</v>
      </c>
      <c r="C51" s="52">
        <v>0</v>
      </c>
      <c r="D51" s="86"/>
      <c r="E51" s="47"/>
    </row>
    <row r="52" spans="1:5" ht="20.399999999999999" x14ac:dyDescent="0.2">
      <c r="A52" s="48">
        <v>4176</v>
      </c>
      <c r="B52" s="50" t="s">
        <v>502</v>
      </c>
      <c r="C52" s="52">
        <v>0</v>
      </c>
      <c r="D52" s="86"/>
      <c r="E52" s="47"/>
    </row>
    <row r="53" spans="1:5" ht="20.399999999999999" x14ac:dyDescent="0.2">
      <c r="A53" s="48">
        <v>4177</v>
      </c>
      <c r="B53" s="50" t="s">
        <v>503</v>
      </c>
      <c r="C53" s="52">
        <v>0</v>
      </c>
      <c r="D53" s="86"/>
      <c r="E53" s="47"/>
    </row>
    <row r="54" spans="1:5" x14ac:dyDescent="0.2">
      <c r="A54" s="48">
        <v>4178</v>
      </c>
      <c r="B54" s="50" t="s">
        <v>504</v>
      </c>
      <c r="C54" s="52">
        <v>0</v>
      </c>
      <c r="D54" s="86"/>
      <c r="E54" s="47"/>
    </row>
    <row r="55" spans="1:5" x14ac:dyDescent="0.2">
      <c r="A55" s="48"/>
      <c r="B55" s="50"/>
      <c r="C55" s="52"/>
      <c r="D55" s="86"/>
      <c r="E55" s="47"/>
    </row>
    <row r="56" spans="1:5" x14ac:dyDescent="0.2">
      <c r="A56" s="45" t="s">
        <v>563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0.6" x14ac:dyDescent="0.2">
      <c r="A58" s="48">
        <v>4200</v>
      </c>
      <c r="B58" s="50" t="s">
        <v>505</v>
      </c>
      <c r="C58" s="52">
        <f>+C59+C65</f>
        <v>182643940.98999998</v>
      </c>
      <c r="D58" s="86"/>
      <c r="E58" s="47"/>
    </row>
    <row r="59" spans="1:5" x14ac:dyDescent="0.2">
      <c r="A59" s="48">
        <v>4210</v>
      </c>
      <c r="B59" s="50" t="s">
        <v>506</v>
      </c>
      <c r="C59" s="52">
        <f>SUM(C60:C64)</f>
        <v>181184852.19999999</v>
      </c>
      <c r="D59" s="86"/>
      <c r="E59" s="47"/>
    </row>
    <row r="60" spans="1:5" x14ac:dyDescent="0.2">
      <c r="A60" s="48">
        <v>4211</v>
      </c>
      <c r="B60" s="49" t="s">
        <v>332</v>
      </c>
      <c r="C60" s="52">
        <v>92694155.909999996</v>
      </c>
      <c r="D60" s="86"/>
      <c r="E60" s="47"/>
    </row>
    <row r="61" spans="1:5" x14ac:dyDescent="0.2">
      <c r="A61" s="48">
        <v>4212</v>
      </c>
      <c r="B61" s="49" t="s">
        <v>333</v>
      </c>
      <c r="C61" s="52">
        <v>86772682.599999994</v>
      </c>
      <c r="D61" s="86"/>
      <c r="E61" s="47"/>
    </row>
    <row r="62" spans="1:5" x14ac:dyDescent="0.2">
      <c r="A62" s="48">
        <v>4213</v>
      </c>
      <c r="B62" s="49" t="s">
        <v>334</v>
      </c>
      <c r="C62" s="52">
        <v>5410.44</v>
      </c>
      <c r="D62" s="86"/>
      <c r="E62" s="47"/>
    </row>
    <row r="63" spans="1:5" x14ac:dyDescent="0.2">
      <c r="A63" s="48">
        <v>4214</v>
      </c>
      <c r="B63" s="49" t="s">
        <v>507</v>
      </c>
      <c r="C63" s="52">
        <v>1712603.25</v>
      </c>
      <c r="D63" s="86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6"/>
      <c r="E64" s="47"/>
    </row>
    <row r="65" spans="1:5" x14ac:dyDescent="0.2">
      <c r="A65" s="48">
        <v>4220</v>
      </c>
      <c r="B65" s="49" t="s">
        <v>335</v>
      </c>
      <c r="C65" s="52">
        <f>SUM(C66:C69)</f>
        <v>1459088.79</v>
      </c>
      <c r="D65" s="86"/>
      <c r="E65" s="47"/>
    </row>
    <row r="66" spans="1:5" x14ac:dyDescent="0.2">
      <c r="A66" s="48">
        <v>4221</v>
      </c>
      <c r="B66" s="49" t="s">
        <v>336</v>
      </c>
      <c r="C66" s="52">
        <v>1459088.79</v>
      </c>
      <c r="D66" s="86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6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6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6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571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565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130743131.94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106217005.04000001</v>
      </c>
      <c r="D99" s="53">
        <f>C99/$C$98</f>
        <v>0.81240982577000376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73030117.709999993</v>
      </c>
      <c r="D100" s="53">
        <f t="shared" ref="D100:D163" si="0">C100/$C$98</f>
        <v>0.5585770864316959</v>
      </c>
      <c r="E100" s="49"/>
    </row>
    <row r="101" spans="1:5" x14ac:dyDescent="0.2">
      <c r="A101" s="51">
        <v>5111</v>
      </c>
      <c r="B101" s="49" t="s">
        <v>360</v>
      </c>
      <c r="C101" s="52">
        <v>44494363.719999999</v>
      </c>
      <c r="D101" s="53">
        <f t="shared" si="0"/>
        <v>0.34031893729162871</v>
      </c>
      <c r="E101" s="49"/>
    </row>
    <row r="102" spans="1:5" x14ac:dyDescent="0.2">
      <c r="A102" s="51">
        <v>5112</v>
      </c>
      <c r="B102" s="49" t="s">
        <v>361</v>
      </c>
      <c r="C102" s="52">
        <v>549235.47</v>
      </c>
      <c r="D102" s="53">
        <f t="shared" si="0"/>
        <v>4.2008743545477586E-3</v>
      </c>
      <c r="E102" s="49"/>
    </row>
    <row r="103" spans="1:5" x14ac:dyDescent="0.2">
      <c r="A103" s="51">
        <v>5113</v>
      </c>
      <c r="B103" s="49" t="s">
        <v>362</v>
      </c>
      <c r="C103" s="52">
        <v>9516123.2100000009</v>
      </c>
      <c r="D103" s="53">
        <f t="shared" si="0"/>
        <v>7.2784880313002551E-2</v>
      </c>
      <c r="E103" s="49"/>
    </row>
    <row r="104" spans="1:5" x14ac:dyDescent="0.2">
      <c r="A104" s="51">
        <v>5114</v>
      </c>
      <c r="B104" s="49" t="s">
        <v>363</v>
      </c>
      <c r="C104" s="52">
        <v>11926293.949999999</v>
      </c>
      <c r="D104" s="53">
        <f t="shared" si="0"/>
        <v>9.1219276860165441E-2</v>
      </c>
      <c r="E104" s="49"/>
    </row>
    <row r="105" spans="1:5" x14ac:dyDescent="0.2">
      <c r="A105" s="51">
        <v>5115</v>
      </c>
      <c r="B105" s="49" t="s">
        <v>364</v>
      </c>
      <c r="C105" s="52">
        <v>6544101.3600000003</v>
      </c>
      <c r="D105" s="53">
        <f t="shared" si="0"/>
        <v>5.0053117612351428E-2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18215206.539999999</v>
      </c>
      <c r="D107" s="53">
        <f t="shared" si="0"/>
        <v>0.13932056139177723</v>
      </c>
      <c r="E107" s="49"/>
    </row>
    <row r="108" spans="1:5" x14ac:dyDescent="0.2">
      <c r="A108" s="51">
        <v>5121</v>
      </c>
      <c r="B108" s="49" t="s">
        <v>367</v>
      </c>
      <c r="C108" s="52">
        <v>351270.41</v>
      </c>
      <c r="D108" s="53">
        <f t="shared" si="0"/>
        <v>2.686721702224506E-3</v>
      </c>
      <c r="E108" s="49"/>
    </row>
    <row r="109" spans="1:5" x14ac:dyDescent="0.2">
      <c r="A109" s="51">
        <v>5122</v>
      </c>
      <c r="B109" s="49" t="s">
        <v>368</v>
      </c>
      <c r="C109" s="52">
        <v>134568.54</v>
      </c>
      <c r="D109" s="53">
        <f t="shared" si="0"/>
        <v>1.029258959941051E-3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10322153.039999999</v>
      </c>
      <c r="D111" s="53">
        <f t="shared" si="0"/>
        <v>7.8949868240398208E-2</v>
      </c>
      <c r="E111" s="49"/>
    </row>
    <row r="112" spans="1:5" x14ac:dyDescent="0.2">
      <c r="A112" s="51">
        <v>5125</v>
      </c>
      <c r="B112" s="49" t="s">
        <v>371</v>
      </c>
      <c r="C112" s="52">
        <v>46170.7</v>
      </c>
      <c r="D112" s="53">
        <f t="shared" si="0"/>
        <v>3.5314053835874479E-4</v>
      </c>
      <c r="E112" s="49"/>
    </row>
    <row r="113" spans="1:5" x14ac:dyDescent="0.2">
      <c r="A113" s="51">
        <v>5126</v>
      </c>
      <c r="B113" s="49" t="s">
        <v>372</v>
      </c>
      <c r="C113" s="52">
        <v>6278337.3300000001</v>
      </c>
      <c r="D113" s="53">
        <f t="shared" si="0"/>
        <v>4.8020398753192056E-2</v>
      </c>
      <c r="E113" s="49"/>
    </row>
    <row r="114" spans="1:5" x14ac:dyDescent="0.2">
      <c r="A114" s="51">
        <v>5127</v>
      </c>
      <c r="B114" s="49" t="s">
        <v>373</v>
      </c>
      <c r="C114" s="52">
        <v>525564.1</v>
      </c>
      <c r="D114" s="53">
        <f t="shared" si="0"/>
        <v>4.0198218613975781E-3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557142.42000000004</v>
      </c>
      <c r="D116" s="53">
        <f t="shared" si="0"/>
        <v>4.2613513362650757E-3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14971680.790000001</v>
      </c>
      <c r="D117" s="53">
        <f t="shared" si="0"/>
        <v>0.11451217794653054</v>
      </c>
      <c r="E117" s="49"/>
    </row>
    <row r="118" spans="1:5" x14ac:dyDescent="0.2">
      <c r="A118" s="51">
        <v>5131</v>
      </c>
      <c r="B118" s="49" t="s">
        <v>377</v>
      </c>
      <c r="C118" s="52">
        <v>2421152.9700000002</v>
      </c>
      <c r="D118" s="53">
        <f t="shared" si="0"/>
        <v>1.8518395070351412E-2</v>
      </c>
      <c r="E118" s="49"/>
    </row>
    <row r="119" spans="1:5" x14ac:dyDescent="0.2">
      <c r="A119" s="51">
        <v>5132</v>
      </c>
      <c r="B119" s="49" t="s">
        <v>378</v>
      </c>
      <c r="C119" s="52">
        <v>226121.56</v>
      </c>
      <c r="D119" s="53">
        <f t="shared" si="0"/>
        <v>1.729510044961831E-3</v>
      </c>
      <c r="E119" s="49"/>
    </row>
    <row r="120" spans="1:5" x14ac:dyDescent="0.2">
      <c r="A120" s="51">
        <v>5133</v>
      </c>
      <c r="B120" s="49" t="s">
        <v>379</v>
      </c>
      <c r="C120" s="52">
        <v>4815075.78</v>
      </c>
      <c r="D120" s="53">
        <f t="shared" si="0"/>
        <v>3.6828517938592077E-2</v>
      </c>
      <c r="E120" s="49"/>
    </row>
    <row r="121" spans="1:5" x14ac:dyDescent="0.2">
      <c r="A121" s="51">
        <v>5134</v>
      </c>
      <c r="B121" s="49" t="s">
        <v>380</v>
      </c>
      <c r="C121" s="52">
        <v>1651338.09</v>
      </c>
      <c r="D121" s="53">
        <f t="shared" si="0"/>
        <v>1.2630400277988018E-2</v>
      </c>
      <c r="E121" s="49"/>
    </row>
    <row r="122" spans="1:5" x14ac:dyDescent="0.2">
      <c r="A122" s="51">
        <v>5135</v>
      </c>
      <c r="B122" s="49" t="s">
        <v>381</v>
      </c>
      <c r="C122" s="52">
        <v>1989158.92</v>
      </c>
      <c r="D122" s="53">
        <f t="shared" si="0"/>
        <v>1.5214251720028054E-2</v>
      </c>
      <c r="E122" s="49"/>
    </row>
    <row r="123" spans="1:5" x14ac:dyDescent="0.2">
      <c r="A123" s="51">
        <v>5136</v>
      </c>
      <c r="B123" s="49" t="s">
        <v>382</v>
      </c>
      <c r="C123" s="52">
        <v>302455.48</v>
      </c>
      <c r="D123" s="53">
        <f t="shared" si="0"/>
        <v>2.3133565450979207E-3</v>
      </c>
      <c r="E123" s="49"/>
    </row>
    <row r="124" spans="1:5" x14ac:dyDescent="0.2">
      <c r="A124" s="51">
        <v>5137</v>
      </c>
      <c r="B124" s="49" t="s">
        <v>383</v>
      </c>
      <c r="C124" s="52">
        <v>8947</v>
      </c>
      <c r="D124" s="53">
        <f t="shared" si="0"/>
        <v>6.8431892882189134E-5</v>
      </c>
      <c r="E124" s="49"/>
    </row>
    <row r="125" spans="1:5" x14ac:dyDescent="0.2">
      <c r="A125" s="51">
        <v>5138</v>
      </c>
      <c r="B125" s="49" t="s">
        <v>384</v>
      </c>
      <c r="C125" s="52">
        <v>631815.89</v>
      </c>
      <c r="D125" s="53">
        <f t="shared" si="0"/>
        <v>4.8324977429020886E-3</v>
      </c>
      <c r="E125" s="49"/>
    </row>
    <row r="126" spans="1:5" x14ac:dyDescent="0.2">
      <c r="A126" s="51">
        <v>5139</v>
      </c>
      <c r="B126" s="49" t="s">
        <v>385</v>
      </c>
      <c r="C126" s="52">
        <v>2925615.1</v>
      </c>
      <c r="D126" s="53">
        <f t="shared" si="0"/>
        <v>2.2376816713726953E-2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22611824.649999999</v>
      </c>
      <c r="D127" s="53">
        <f t="shared" si="0"/>
        <v>0.17294847013743642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16278263.15</v>
      </c>
      <c r="D131" s="53">
        <f t="shared" si="0"/>
        <v>0.12450568460812413</v>
      </c>
      <c r="E131" s="49"/>
    </row>
    <row r="132" spans="1:5" x14ac:dyDescent="0.2">
      <c r="A132" s="51">
        <v>5221</v>
      </c>
      <c r="B132" s="49" t="s">
        <v>391</v>
      </c>
      <c r="C132" s="52">
        <v>16278263.15</v>
      </c>
      <c r="D132" s="53">
        <f t="shared" si="0"/>
        <v>0.12450568460812413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6333561.5</v>
      </c>
      <c r="D137" s="53">
        <f t="shared" si="0"/>
        <v>4.8442785529312297E-2</v>
      </c>
      <c r="E137" s="49"/>
    </row>
    <row r="138" spans="1:5" x14ac:dyDescent="0.2">
      <c r="A138" s="51">
        <v>5241</v>
      </c>
      <c r="B138" s="49" t="s">
        <v>395</v>
      </c>
      <c r="C138" s="52">
        <v>4733756.8499999996</v>
      </c>
      <c r="D138" s="53">
        <f t="shared" si="0"/>
        <v>3.6206543164136469E-2</v>
      </c>
      <c r="E138" s="49"/>
    </row>
    <row r="139" spans="1:5" x14ac:dyDescent="0.2">
      <c r="A139" s="51">
        <v>5242</v>
      </c>
      <c r="B139" s="49" t="s">
        <v>396</v>
      </c>
      <c r="C139" s="52">
        <v>105747</v>
      </c>
      <c r="D139" s="53">
        <f t="shared" si="0"/>
        <v>8.0881495211946501E-4</v>
      </c>
      <c r="E139" s="49"/>
    </row>
    <row r="140" spans="1:5" x14ac:dyDescent="0.2">
      <c r="A140" s="51">
        <v>5243</v>
      </c>
      <c r="B140" s="49" t="s">
        <v>397</v>
      </c>
      <c r="C140" s="52">
        <v>1494057.65</v>
      </c>
      <c r="D140" s="53">
        <f t="shared" si="0"/>
        <v>1.1427427413056355E-2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1914302.25</v>
      </c>
      <c r="D170" s="53">
        <f t="shared" si="1"/>
        <v>1.4641704092559923E-2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1914302.25</v>
      </c>
      <c r="D171" s="53">
        <f t="shared" si="1"/>
        <v>1.4641704092559923E-2</v>
      </c>
      <c r="E171" s="49"/>
    </row>
    <row r="172" spans="1:5" x14ac:dyDescent="0.2">
      <c r="A172" s="51">
        <v>5411</v>
      </c>
      <c r="B172" s="49" t="s">
        <v>425</v>
      </c>
      <c r="C172" s="52">
        <v>1914302.25</v>
      </c>
      <c r="D172" s="53">
        <f t="shared" si="1"/>
        <v>1.4641704092559923E-2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2"/>
    </row>
    <row r="2" spans="1:2" ht="15" customHeight="1" x14ac:dyDescent="0.2">
      <c r="A2" s="89" t="s">
        <v>187</v>
      </c>
      <c r="B2" s="90" t="s">
        <v>50</v>
      </c>
    </row>
    <row r="3" spans="1:2" x14ac:dyDescent="0.2">
      <c r="A3" s="13"/>
      <c r="B3" s="103"/>
    </row>
    <row r="4" spans="1:2" ht="14.1" customHeight="1" x14ac:dyDescent="0.2">
      <c r="A4" s="104" t="s">
        <v>566</v>
      </c>
      <c r="B4" s="94" t="s">
        <v>78</v>
      </c>
    </row>
    <row r="5" spans="1:2" ht="14.1" customHeight="1" x14ac:dyDescent="0.2">
      <c r="A5" s="95"/>
      <c r="B5" s="94" t="s">
        <v>51</v>
      </c>
    </row>
    <row r="6" spans="1:2" ht="14.1" customHeight="1" x14ac:dyDescent="0.2">
      <c r="A6" s="95"/>
      <c r="B6" s="94" t="s">
        <v>145</v>
      </c>
    </row>
    <row r="7" spans="1:2" ht="14.1" customHeight="1" x14ac:dyDescent="0.2">
      <c r="A7" s="95"/>
      <c r="B7" s="94" t="s">
        <v>63</v>
      </c>
    </row>
    <row r="8" spans="1:2" x14ac:dyDescent="0.2">
      <c r="A8" s="95"/>
    </row>
    <row r="9" spans="1:2" x14ac:dyDescent="0.2">
      <c r="A9" s="104" t="s">
        <v>567</v>
      </c>
      <c r="B9" s="96" t="s">
        <v>147</v>
      </c>
    </row>
    <row r="10" spans="1:2" ht="15" customHeight="1" x14ac:dyDescent="0.2">
      <c r="A10" s="95"/>
      <c r="B10" s="105" t="s">
        <v>63</v>
      </c>
    </row>
    <row r="11" spans="1:2" x14ac:dyDescent="0.2">
      <c r="A11" s="95"/>
    </row>
    <row r="12" spans="1:2" x14ac:dyDescent="0.2">
      <c r="A12" s="104" t="s">
        <v>569</v>
      </c>
      <c r="B12" s="96" t="s">
        <v>147</v>
      </c>
    </row>
    <row r="13" spans="1:2" ht="20.399999999999999" x14ac:dyDescent="0.2">
      <c r="A13" s="95"/>
      <c r="B13" s="96" t="s">
        <v>70</v>
      </c>
    </row>
    <row r="14" spans="1:2" x14ac:dyDescent="0.2">
      <c r="A14" s="95"/>
      <c r="B14" s="105" t="s">
        <v>63</v>
      </c>
    </row>
    <row r="15" spans="1:2" x14ac:dyDescent="0.2">
      <c r="A15" s="95"/>
    </row>
    <row r="16" spans="1:2" x14ac:dyDescent="0.2">
      <c r="A16" s="95"/>
    </row>
    <row r="17" spans="1:2" ht="15" customHeight="1" x14ac:dyDescent="0.2">
      <c r="A17" s="104" t="s">
        <v>570</v>
      </c>
      <c r="B17" s="98" t="s">
        <v>71</v>
      </c>
    </row>
    <row r="18" spans="1:2" ht="15" customHeight="1" x14ac:dyDescent="0.2">
      <c r="A18" s="13"/>
      <c r="B18" s="98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B32" sqref="B32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56" t="s">
        <v>653</v>
      </c>
      <c r="B1" s="156"/>
      <c r="C1" s="156"/>
      <c r="D1" s="27" t="s">
        <v>596</v>
      </c>
      <c r="E1" s="28">
        <v>2023</v>
      </c>
    </row>
    <row r="2" spans="1:5" ht="18.899999999999999" customHeight="1" x14ac:dyDescent="0.2">
      <c r="A2" s="156" t="s">
        <v>602</v>
      </c>
      <c r="B2" s="156"/>
      <c r="C2" s="156"/>
      <c r="D2" s="27" t="s">
        <v>597</v>
      </c>
      <c r="E2" s="28" t="s">
        <v>599</v>
      </c>
    </row>
    <row r="3" spans="1:5" ht="18.899999999999999" customHeight="1" x14ac:dyDescent="0.2">
      <c r="A3" s="156" t="s">
        <v>654</v>
      </c>
      <c r="B3" s="156"/>
      <c r="C3" s="156"/>
      <c r="D3" s="27" t="s">
        <v>598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486275436.76999998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139490891.56</v>
      </c>
    </row>
    <row r="15" spans="1:5" x14ac:dyDescent="0.2">
      <c r="A15" s="33">
        <v>3220</v>
      </c>
      <c r="B15" s="29" t="s">
        <v>468</v>
      </c>
      <c r="C15" s="34">
        <v>1796785434.0999999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9"/>
  <sheetViews>
    <sheetView zoomScaleNormal="100" zoomScaleSheetLayoutView="110" workbookViewId="0">
      <selection activeCell="A5" sqref="A5"/>
    </sheetView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9" t="s">
        <v>187</v>
      </c>
      <c r="B2" s="90" t="s">
        <v>50</v>
      </c>
    </row>
    <row r="4" spans="1:2" ht="15" customHeight="1" x14ac:dyDescent="0.2">
      <c r="A4" s="104" t="s">
        <v>23</v>
      </c>
      <c r="B4" s="94" t="s">
        <v>78</v>
      </c>
    </row>
    <row r="5" spans="1:2" ht="15" customHeight="1" x14ac:dyDescent="0.2">
      <c r="A5" s="151"/>
      <c r="B5" s="94"/>
    </row>
    <row r="6" spans="1:2" ht="15" customHeight="1" x14ac:dyDescent="0.2">
      <c r="A6" s="104" t="s">
        <v>25</v>
      </c>
      <c r="B6" s="94" t="s">
        <v>51</v>
      </c>
    </row>
    <row r="7" spans="1:2" ht="15" customHeight="1" x14ac:dyDescent="0.2">
      <c r="B7" s="94" t="s">
        <v>172</v>
      </c>
    </row>
    <row r="8" spans="1:2" ht="15" customHeight="1" x14ac:dyDescent="0.2">
      <c r="B8" s="94" t="s">
        <v>73</v>
      </c>
    </row>
    <row r="9" spans="1:2" ht="15" customHeight="1" x14ac:dyDescent="0.2">
      <c r="B9" s="94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workbookViewId="0">
      <selection activeCell="B96" sqref="B96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56" t="s">
        <v>653</v>
      </c>
      <c r="B1" s="156"/>
      <c r="C1" s="156"/>
      <c r="D1" s="27" t="s">
        <v>596</v>
      </c>
      <c r="E1" s="28">
        <v>2023</v>
      </c>
    </row>
    <row r="2" spans="1:5" s="35" customFormat="1" ht="18.899999999999999" customHeight="1" x14ac:dyDescent="0.3">
      <c r="A2" s="156" t="s">
        <v>603</v>
      </c>
      <c r="B2" s="156"/>
      <c r="C2" s="156"/>
      <c r="D2" s="27" t="s">
        <v>597</v>
      </c>
      <c r="E2" s="28" t="s">
        <v>599</v>
      </c>
    </row>
    <row r="3" spans="1:5" s="35" customFormat="1" ht="18.899999999999999" customHeight="1" x14ac:dyDescent="0.3">
      <c r="A3" s="156" t="s">
        <v>654</v>
      </c>
      <c r="B3" s="156"/>
      <c r="C3" s="156"/>
      <c r="D3" s="27" t="s">
        <v>598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640</v>
      </c>
      <c r="C7" s="121">
        <v>2023</v>
      </c>
      <c r="D7" s="121">
        <v>2022</v>
      </c>
      <c r="E7" s="32"/>
    </row>
    <row r="8" spans="1:5" x14ac:dyDescent="0.2">
      <c r="A8" s="33">
        <v>1111</v>
      </c>
      <c r="B8" s="29" t="s">
        <v>481</v>
      </c>
      <c r="C8" s="34">
        <v>1789770.29</v>
      </c>
      <c r="D8" s="34">
        <v>977938.26</v>
      </c>
    </row>
    <row r="9" spans="1:5" x14ac:dyDescent="0.2">
      <c r="A9" s="33">
        <v>1112</v>
      </c>
      <c r="B9" s="29" t="s">
        <v>482</v>
      </c>
      <c r="C9" s="34">
        <v>188886127.40000001</v>
      </c>
      <c r="D9" s="34">
        <v>132395802.48999999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141195590.62</v>
      </c>
      <c r="D11" s="34">
        <v>168036452.03999999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618</v>
      </c>
      <c r="C15" s="122">
        <f>SUM(C8:C14)</f>
        <v>331871488.31</v>
      </c>
      <c r="D15" s="122">
        <f>SUM(D8:D14)</f>
        <v>301410192.78999996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640</v>
      </c>
      <c r="C19" s="130" t="s">
        <v>639</v>
      </c>
      <c r="D19" s="130" t="s">
        <v>178</v>
      </c>
    </row>
    <row r="20" spans="1:4" x14ac:dyDescent="0.2">
      <c r="A20" s="41">
        <v>1230</v>
      </c>
      <c r="B20" s="42" t="s">
        <v>227</v>
      </c>
      <c r="C20" s="122">
        <f>SUM(C21:C27)</f>
        <v>89007466.949999988</v>
      </c>
      <c r="D20" s="122">
        <f>SUM(D21:D27)</f>
        <v>89007466.949999988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87213457.709999993</v>
      </c>
      <c r="D25" s="34">
        <v>87213457.709999993</v>
      </c>
    </row>
    <row r="26" spans="1:4" x14ac:dyDescent="0.2">
      <c r="A26" s="33">
        <v>1236</v>
      </c>
      <c r="B26" s="29" t="s">
        <v>233</v>
      </c>
      <c r="C26" s="34">
        <v>1794009.24</v>
      </c>
      <c r="D26" s="34">
        <v>1794009.24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2">
        <f>SUM(C29:C36)</f>
        <v>0</v>
      </c>
      <c r="D28" s="122">
        <f>SUM(D29:D36)</f>
        <v>0</v>
      </c>
    </row>
    <row r="29" spans="1:4" x14ac:dyDescent="0.2">
      <c r="A29" s="33">
        <v>1241</v>
      </c>
      <c r="B29" s="29" t="s">
        <v>236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245</v>
      </c>
      <c r="C37" s="122">
        <f>SUM(C38:C42)</f>
        <v>0</v>
      </c>
      <c r="D37" s="122">
        <f>SUM(D38:D42)</f>
        <v>0</v>
      </c>
      <c r="E37" s="42"/>
    </row>
    <row r="38" spans="1:5" x14ac:dyDescent="0.2">
      <c r="A38" s="33">
        <v>1251</v>
      </c>
      <c r="B38" s="29" t="s">
        <v>246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34">
        <v>0</v>
      </c>
    </row>
    <row r="43" spans="1:5" x14ac:dyDescent="0.2">
      <c r="B43" s="123" t="s">
        <v>619</v>
      </c>
      <c r="C43" s="122">
        <f>C20+C28+C37</f>
        <v>89007466.949999988</v>
      </c>
      <c r="D43" s="122">
        <f>D20+D28+D37</f>
        <v>89007466.949999988</v>
      </c>
    </row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640</v>
      </c>
      <c r="C46" s="121">
        <v>2023</v>
      </c>
      <c r="D46" s="121">
        <v>2022</v>
      </c>
      <c r="E46" s="32"/>
    </row>
    <row r="47" spans="1:5" x14ac:dyDescent="0.2">
      <c r="A47" s="41">
        <v>3210</v>
      </c>
      <c r="B47" s="42" t="s">
        <v>620</v>
      </c>
      <c r="C47" s="122">
        <v>139490891.56</v>
      </c>
      <c r="D47" s="122">
        <v>293863572.32999998</v>
      </c>
    </row>
    <row r="48" spans="1:5" x14ac:dyDescent="0.2">
      <c r="A48" s="33"/>
      <c r="B48" s="123" t="s">
        <v>608</v>
      </c>
      <c r="C48" s="122">
        <f>C51+C63+C91+C94+C49</f>
        <v>1914302.25</v>
      </c>
      <c r="D48" s="122">
        <f>D51+D63+D91+D94+D49</f>
        <v>83917223.099999994</v>
      </c>
    </row>
    <row r="49" spans="1:4" x14ac:dyDescent="0.2">
      <c r="A49" s="131">
        <v>5100</v>
      </c>
      <c r="B49" s="132" t="s">
        <v>358</v>
      </c>
      <c r="C49" s="133">
        <f>SUM(C50:C50)</f>
        <v>0</v>
      </c>
      <c r="D49" s="133">
        <f>SUM(D50:D50)</f>
        <v>0</v>
      </c>
    </row>
    <row r="50" spans="1:4" x14ac:dyDescent="0.2">
      <c r="A50" s="134">
        <v>5130</v>
      </c>
      <c r="B50" s="135" t="s">
        <v>641</v>
      </c>
      <c r="C50" s="136">
        <v>0</v>
      </c>
      <c r="D50" s="136">
        <v>0</v>
      </c>
    </row>
    <row r="51" spans="1:4" x14ac:dyDescent="0.2">
      <c r="A51" s="41">
        <v>5400</v>
      </c>
      <c r="B51" s="42" t="s">
        <v>423</v>
      </c>
      <c r="C51" s="122">
        <f>C52+C54+C56+C58+C60</f>
        <v>1914302.25</v>
      </c>
      <c r="D51" s="122">
        <f>D52+D54+D56+D58+D60</f>
        <v>6772103.3799999999</v>
      </c>
    </row>
    <row r="52" spans="1:4" x14ac:dyDescent="0.2">
      <c r="A52" s="33">
        <v>5410</v>
      </c>
      <c r="B52" s="29" t="s">
        <v>609</v>
      </c>
      <c r="C52" s="34">
        <f>C53</f>
        <v>1914302.25</v>
      </c>
      <c r="D52" s="34">
        <f>D53</f>
        <v>6772103.3799999999</v>
      </c>
    </row>
    <row r="53" spans="1:4" x14ac:dyDescent="0.2">
      <c r="A53" s="33">
        <v>5411</v>
      </c>
      <c r="B53" s="29" t="s">
        <v>425</v>
      </c>
      <c r="C53" s="34">
        <v>1914302.25</v>
      </c>
      <c r="D53" s="34">
        <v>6772103.3799999999</v>
      </c>
    </row>
    <row r="54" spans="1:4" x14ac:dyDescent="0.2">
      <c r="A54" s="33">
        <v>5420</v>
      </c>
      <c r="B54" s="29" t="s">
        <v>610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428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611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431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612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612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613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435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436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437</v>
      </c>
      <c r="C63" s="122">
        <f>C64+C73+C76+C82</f>
        <v>0</v>
      </c>
      <c r="D63" s="122">
        <f>D64+D73+D76+D82</f>
        <v>30096157.919999998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30096157.919999998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10628432.619999999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18191545.57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1276179.73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2">
        <f>C92</f>
        <v>0</v>
      </c>
      <c r="D91" s="122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41">
        <v>2110</v>
      </c>
      <c r="B94" s="126" t="s">
        <v>621</v>
      </c>
      <c r="C94" s="122">
        <f>SUM(C95:C99)</f>
        <v>0</v>
      </c>
      <c r="D94" s="122">
        <f>SUM(D95:D99)</f>
        <v>47048961.799999997</v>
      </c>
    </row>
    <row r="95" spans="1:4" x14ac:dyDescent="0.2">
      <c r="A95" s="33">
        <v>2111</v>
      </c>
      <c r="B95" s="29" t="s">
        <v>622</v>
      </c>
      <c r="C95" s="34">
        <v>0</v>
      </c>
      <c r="D95" s="34">
        <v>7515680.0999999996</v>
      </c>
    </row>
    <row r="96" spans="1:4" x14ac:dyDescent="0.2">
      <c r="A96" s="33">
        <v>2112</v>
      </c>
      <c r="B96" s="29" t="s">
        <v>623</v>
      </c>
      <c r="C96" s="34">
        <v>0</v>
      </c>
      <c r="D96" s="34">
        <v>32152493.539999999</v>
      </c>
    </row>
    <row r="97" spans="1:4" x14ac:dyDescent="0.2">
      <c r="A97" s="33">
        <v>2112</v>
      </c>
      <c r="B97" s="29" t="s">
        <v>624</v>
      </c>
      <c r="C97" s="34">
        <v>0</v>
      </c>
      <c r="D97" s="34">
        <v>7380788.1600000001</v>
      </c>
    </row>
    <row r="98" spans="1:4" x14ac:dyDescent="0.2">
      <c r="A98" s="33">
        <v>2115</v>
      </c>
      <c r="B98" s="29" t="s">
        <v>625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626</v>
      </c>
      <c r="C99" s="34">
        <v>0</v>
      </c>
      <c r="D99" s="34">
        <v>0</v>
      </c>
    </row>
    <row r="100" spans="1:4" x14ac:dyDescent="0.2">
      <c r="A100" s="33"/>
      <c r="B100" s="123" t="s">
        <v>627</v>
      </c>
      <c r="C100" s="122">
        <f>+C101</f>
        <v>0</v>
      </c>
      <c r="D100" s="122">
        <f>+D101</f>
        <v>0</v>
      </c>
    </row>
    <row r="101" spans="1:4" x14ac:dyDescent="0.2">
      <c r="A101" s="131">
        <v>3100</v>
      </c>
      <c r="B101" s="137" t="s">
        <v>642</v>
      </c>
      <c r="C101" s="138">
        <f>SUM(C102:C105)</f>
        <v>0</v>
      </c>
      <c r="D101" s="138">
        <f>SUM(D102:D105)</f>
        <v>0</v>
      </c>
    </row>
    <row r="102" spans="1:4" x14ac:dyDescent="0.2">
      <c r="A102" s="134"/>
      <c r="B102" s="139" t="s">
        <v>643</v>
      </c>
      <c r="C102" s="140">
        <v>0</v>
      </c>
      <c r="D102" s="140">
        <v>0</v>
      </c>
    </row>
    <row r="103" spans="1:4" x14ac:dyDescent="0.2">
      <c r="A103" s="134"/>
      <c r="B103" s="139" t="s">
        <v>644</v>
      </c>
      <c r="C103" s="140">
        <v>0</v>
      </c>
      <c r="D103" s="140">
        <v>0</v>
      </c>
    </row>
    <row r="104" spans="1:4" x14ac:dyDescent="0.2">
      <c r="A104" s="134"/>
      <c r="B104" s="139" t="s">
        <v>645</v>
      </c>
      <c r="C104" s="140">
        <v>0</v>
      </c>
      <c r="D104" s="140">
        <v>0</v>
      </c>
    </row>
    <row r="105" spans="1:4" x14ac:dyDescent="0.2">
      <c r="A105" s="134"/>
      <c r="B105" s="139" t="s">
        <v>646</v>
      </c>
      <c r="C105" s="140">
        <v>0</v>
      </c>
      <c r="D105" s="140">
        <v>0</v>
      </c>
    </row>
    <row r="106" spans="1:4" x14ac:dyDescent="0.2">
      <c r="A106" s="134"/>
      <c r="B106" s="141" t="s">
        <v>647</v>
      </c>
      <c r="C106" s="133">
        <f>+C107</f>
        <v>0</v>
      </c>
      <c r="D106" s="133">
        <f>+D107</f>
        <v>0</v>
      </c>
    </row>
    <row r="107" spans="1:4" x14ac:dyDescent="0.2">
      <c r="A107" s="131">
        <v>1270</v>
      </c>
      <c r="B107" s="132" t="s">
        <v>251</v>
      </c>
      <c r="C107" s="138">
        <f>+C108</f>
        <v>0</v>
      </c>
      <c r="D107" s="138">
        <f>+D108</f>
        <v>0</v>
      </c>
    </row>
    <row r="108" spans="1:4" x14ac:dyDescent="0.2">
      <c r="A108" s="134">
        <v>1273</v>
      </c>
      <c r="B108" s="135" t="s">
        <v>648</v>
      </c>
      <c r="C108" s="140">
        <v>0</v>
      </c>
      <c r="D108" s="140">
        <v>0</v>
      </c>
    </row>
    <row r="109" spans="1:4" x14ac:dyDescent="0.2">
      <c r="A109" s="134"/>
      <c r="B109" s="141" t="s">
        <v>649</v>
      </c>
      <c r="C109" s="133">
        <f>+C110+C112</f>
        <v>0</v>
      </c>
      <c r="D109" s="133">
        <f>+D110+D112</f>
        <v>-27687.87</v>
      </c>
    </row>
    <row r="110" spans="1:4" x14ac:dyDescent="0.2">
      <c r="A110" s="131">
        <v>4300</v>
      </c>
      <c r="B110" s="137" t="s">
        <v>650</v>
      </c>
      <c r="C110" s="138">
        <f>+C111</f>
        <v>0</v>
      </c>
      <c r="D110" s="142">
        <f>+D111</f>
        <v>0</v>
      </c>
    </row>
    <row r="111" spans="1:4" x14ac:dyDescent="0.2">
      <c r="A111" s="134">
        <v>4399</v>
      </c>
      <c r="B111" s="139" t="s">
        <v>351</v>
      </c>
      <c r="C111" s="140">
        <v>0</v>
      </c>
      <c r="D111" s="140">
        <v>0</v>
      </c>
    </row>
    <row r="112" spans="1:4" x14ac:dyDescent="0.2">
      <c r="A112" s="41">
        <v>1120</v>
      </c>
      <c r="B112" s="126" t="s">
        <v>628</v>
      </c>
      <c r="C112" s="122">
        <f>SUM(C113:C121)</f>
        <v>0</v>
      </c>
      <c r="D112" s="122">
        <f>SUM(D113:D121)</f>
        <v>-27687.87</v>
      </c>
    </row>
    <row r="113" spans="1:4" x14ac:dyDescent="0.2">
      <c r="A113" s="33">
        <v>1124</v>
      </c>
      <c r="B113" s="127" t="s">
        <v>629</v>
      </c>
      <c r="C113" s="128">
        <v>0</v>
      </c>
      <c r="D113" s="34">
        <v>0</v>
      </c>
    </row>
    <row r="114" spans="1:4" x14ac:dyDescent="0.2">
      <c r="A114" s="33">
        <v>1124</v>
      </c>
      <c r="B114" s="127" t="s">
        <v>630</v>
      </c>
      <c r="C114" s="128">
        <v>0</v>
      </c>
      <c r="D114" s="34">
        <v>0</v>
      </c>
    </row>
    <row r="115" spans="1:4" x14ac:dyDescent="0.2">
      <c r="A115" s="33">
        <v>1124</v>
      </c>
      <c r="B115" s="127" t="s">
        <v>631</v>
      </c>
      <c r="C115" s="128">
        <v>0</v>
      </c>
      <c r="D115" s="34">
        <v>0</v>
      </c>
    </row>
    <row r="116" spans="1:4" x14ac:dyDescent="0.2">
      <c r="A116" s="33">
        <v>1124</v>
      </c>
      <c r="B116" s="127" t="s">
        <v>632</v>
      </c>
      <c r="C116" s="128">
        <v>0</v>
      </c>
      <c r="D116" s="34">
        <v>4207</v>
      </c>
    </row>
    <row r="117" spans="1:4" x14ac:dyDescent="0.2">
      <c r="A117" s="33">
        <v>1124</v>
      </c>
      <c r="B117" s="127" t="s">
        <v>633</v>
      </c>
      <c r="C117" s="34">
        <v>0</v>
      </c>
      <c r="D117" s="34">
        <v>-31938.28</v>
      </c>
    </row>
    <row r="118" spans="1:4" x14ac:dyDescent="0.2">
      <c r="A118" s="33">
        <v>1124</v>
      </c>
      <c r="B118" s="127" t="s">
        <v>634</v>
      </c>
      <c r="C118" s="34">
        <v>0</v>
      </c>
      <c r="D118" s="34">
        <v>136</v>
      </c>
    </row>
    <row r="119" spans="1:4" x14ac:dyDescent="0.2">
      <c r="A119" s="33">
        <v>1122</v>
      </c>
      <c r="B119" s="127" t="s">
        <v>635</v>
      </c>
      <c r="C119" s="34">
        <v>0</v>
      </c>
      <c r="D119" s="34">
        <v>0</v>
      </c>
    </row>
    <row r="120" spans="1:4" x14ac:dyDescent="0.2">
      <c r="A120" s="33">
        <v>1122</v>
      </c>
      <c r="B120" s="127" t="s">
        <v>636</v>
      </c>
      <c r="C120" s="128">
        <v>0</v>
      </c>
      <c r="D120" s="34">
        <v>-92.59</v>
      </c>
    </row>
    <row r="121" spans="1:4" x14ac:dyDescent="0.2">
      <c r="A121" s="33">
        <v>1122</v>
      </c>
      <c r="B121" s="127" t="s">
        <v>637</v>
      </c>
      <c r="C121" s="34">
        <v>0</v>
      </c>
      <c r="D121" s="34">
        <v>0</v>
      </c>
    </row>
    <row r="122" spans="1:4" x14ac:dyDescent="0.2">
      <c r="A122" s="33"/>
      <c r="B122" s="129" t="s">
        <v>638</v>
      </c>
      <c r="C122" s="122">
        <f>C47+C48+C100-C106-C109</f>
        <v>141405193.81</v>
      </c>
      <c r="D122" s="122">
        <f>D47+D48+D100-D106-D109</f>
        <v>377808483.29999995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9" t="s">
        <v>187</v>
      </c>
      <c r="B2" s="90" t="s">
        <v>50</v>
      </c>
    </row>
    <row r="3" spans="1:2" x14ac:dyDescent="0.2">
      <c r="B3" s="103"/>
    </row>
    <row r="4" spans="1:2" ht="14.1" customHeight="1" x14ac:dyDescent="0.2">
      <c r="A4" s="104" t="s">
        <v>27</v>
      </c>
      <c r="B4" s="94" t="s">
        <v>78</v>
      </c>
    </row>
    <row r="5" spans="1:2" ht="14.1" customHeight="1" x14ac:dyDescent="0.2">
      <c r="B5" s="94" t="s">
        <v>51</v>
      </c>
    </row>
    <row r="6" spans="1:2" ht="14.1" customHeight="1" x14ac:dyDescent="0.2">
      <c r="B6" s="94" t="s">
        <v>148</v>
      </c>
    </row>
    <row r="7" spans="1:2" ht="14.1" customHeight="1" x14ac:dyDescent="0.2">
      <c r="B7" s="94" t="s">
        <v>149</v>
      </c>
    </row>
    <row r="8" spans="1:2" ht="14.1" customHeight="1" x14ac:dyDescent="0.2"/>
    <row r="9" spans="1:2" x14ac:dyDescent="0.2">
      <c r="A9" s="104" t="s">
        <v>29</v>
      </c>
      <c r="B9" s="96" t="s">
        <v>580</v>
      </c>
    </row>
    <row r="10" spans="1:2" ht="15" customHeight="1" x14ac:dyDescent="0.2">
      <c r="B10" s="96" t="s">
        <v>75</v>
      </c>
    </row>
    <row r="11" spans="1:2" ht="15" customHeight="1" x14ac:dyDescent="0.2">
      <c r="B11" s="106" t="s">
        <v>192</v>
      </c>
    </row>
    <row r="12" spans="1:2" ht="15" customHeight="1" x14ac:dyDescent="0.2"/>
    <row r="13" spans="1:2" x14ac:dyDescent="0.2">
      <c r="A13" s="104" t="s">
        <v>76</v>
      </c>
      <c r="B13" s="94" t="s">
        <v>581</v>
      </c>
    </row>
    <row r="14" spans="1:2" ht="15" customHeight="1" x14ac:dyDescent="0.2">
      <c r="B14" s="94" t="s">
        <v>582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2023-04-28T15:54:27Z</cp:lastPrinted>
  <dcterms:created xsi:type="dcterms:W3CDTF">2012-12-11T20:36:24Z</dcterms:created>
  <dcterms:modified xsi:type="dcterms:W3CDTF">2023-05-02T22:07:51Z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